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defaultThemeVersion="124226"/>
  <bookViews>
    <workbookView xWindow="0" yWindow="540" windowWidth="19032" windowHeight="12012"/>
  </bookViews>
  <sheets>
    <sheet name="приложение 6" sheetId="10" r:id="rId1"/>
  </sheets>
  <externalReferences>
    <externalReference r:id="rId2"/>
  </externalReferences>
  <calcPr calcId="125725"/>
</workbook>
</file>

<file path=xl/calcChain.xml><?xml version="1.0" encoding="utf-8"?>
<calcChain xmlns="http://schemas.openxmlformats.org/spreadsheetml/2006/main">
  <c r="H41" i="10"/>
  <c r="G186"/>
  <c r="H83"/>
  <c r="H90"/>
  <c r="H98"/>
  <c r="H52"/>
  <c r="H181" l="1"/>
  <c r="H182"/>
  <c r="H10"/>
  <c r="I10"/>
  <c r="J10"/>
  <c r="I22"/>
  <c r="J22"/>
  <c r="H24"/>
  <c r="H22" s="1"/>
  <c r="H26"/>
  <c r="I26"/>
  <c r="J26"/>
  <c r="H29"/>
  <c r="I29"/>
  <c r="J29"/>
  <c r="H31"/>
  <c r="I31"/>
  <c r="J31"/>
  <c r="H33"/>
  <c r="I33"/>
  <c r="J33"/>
  <c r="H36"/>
  <c r="I36"/>
  <c r="J36"/>
  <c r="H38"/>
  <c r="I41"/>
  <c r="J41"/>
  <c r="I52"/>
  <c r="J52"/>
  <c r="H77"/>
  <c r="H40" s="1"/>
  <c r="I77"/>
  <c r="J77"/>
  <c r="I83"/>
  <c r="J83"/>
  <c r="H96"/>
  <c r="I96"/>
  <c r="J96"/>
  <c r="I98"/>
  <c r="J98"/>
  <c r="H102"/>
  <c r="I102"/>
  <c r="J102"/>
  <c r="H104"/>
  <c r="I104"/>
  <c r="J104"/>
  <c r="H106"/>
  <c r="I106"/>
  <c r="J106"/>
  <c r="H108"/>
  <c r="I108"/>
  <c r="J108"/>
  <c r="H110"/>
  <c r="I110"/>
  <c r="J110"/>
  <c r="H112"/>
  <c r="I112"/>
  <c r="J112"/>
  <c r="H115"/>
  <c r="I115"/>
  <c r="J115"/>
  <c r="H117"/>
  <c r="I117"/>
  <c r="J117"/>
  <c r="H124"/>
  <c r="I124"/>
  <c r="J124"/>
  <c r="I126"/>
  <c r="J126"/>
  <c r="H133"/>
  <c r="H136"/>
  <c r="H138"/>
  <c r="H137" s="1"/>
  <c r="I138"/>
  <c r="I137" s="1"/>
  <c r="J138"/>
  <c r="J137" s="1"/>
  <c r="H144"/>
  <c r="I144"/>
  <c r="J144"/>
  <c r="H150"/>
  <c r="I150"/>
  <c r="J150"/>
  <c r="H153"/>
  <c r="I153"/>
  <c r="J153"/>
  <c r="H163"/>
  <c r="I163"/>
  <c r="J163"/>
  <c r="H166"/>
  <c r="I166"/>
  <c r="J166"/>
  <c r="H169"/>
  <c r="I169"/>
  <c r="J169"/>
  <c r="H174"/>
  <c r="H173" s="1"/>
  <c r="I174"/>
  <c r="I173" s="1"/>
  <c r="J174"/>
  <c r="J173" s="1"/>
  <c r="H177"/>
  <c r="I40" l="1"/>
  <c r="H21"/>
  <c r="H9" s="1"/>
  <c r="I21"/>
  <c r="I9" s="1"/>
  <c r="J21"/>
  <c r="J9" s="1"/>
  <c r="J40"/>
  <c r="H162"/>
  <c r="I101"/>
  <c r="H101"/>
  <c r="J101"/>
  <c r="H126"/>
  <c r="H114" s="1"/>
  <c r="I162"/>
  <c r="I114" s="1"/>
  <c r="J162"/>
  <c r="J114" s="1"/>
  <c r="J177"/>
  <c r="I177"/>
  <c r="J176" l="1"/>
  <c r="I176"/>
  <c r="J186" l="1"/>
  <c r="I186"/>
  <c r="H176"/>
  <c r="H186" s="1"/>
</calcChain>
</file>

<file path=xl/sharedStrings.xml><?xml version="1.0" encoding="utf-8"?>
<sst xmlns="http://schemas.openxmlformats.org/spreadsheetml/2006/main" count="633" uniqueCount="302">
  <si>
    <t xml:space="preserve">   к решению  Совета Лухского муниципального  района</t>
  </si>
  <si>
    <t>Наименование</t>
  </si>
  <si>
    <t>Целевая статья</t>
  </si>
  <si>
    <t>Вид расхо-дов</t>
  </si>
  <si>
    <t>600</t>
  </si>
  <si>
    <t>200</t>
  </si>
  <si>
    <t>Расходы  детских дошкольных учреждений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</si>
  <si>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01 1 01 00010</t>
  </si>
  <si>
    <t>01 1 01 00010</t>
  </si>
  <si>
    <t>01 1 01 00030</t>
  </si>
  <si>
    <r>
      <t>01 1 01 </t>
    </r>
    <r>
      <rPr>
        <sz val="14"/>
        <color rgb="FF000000"/>
        <rFont val="Times New Roman"/>
        <family val="1"/>
        <charset val="204"/>
      </rPr>
      <t xml:space="preserve">80110 </t>
    </r>
  </si>
  <si>
    <r>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t>
    </r>
    <r>
      <rPr>
        <sz val="14"/>
        <rFont val="Times New Roman"/>
        <family val="1"/>
        <charset val="204"/>
      </rPr>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r>
  </si>
  <si>
    <t>Расходы подведомственных учреждений общего образования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</si>
  <si>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01 2 01 00040 </t>
  </si>
  <si>
    <t>Расходы подведомственных учреждений общего образования Лухского муниципального района.(Иные бюджетные ассигнования)</t>
  </si>
  <si>
    <t xml:space="preserve">01 2 01 00050 </t>
  </si>
  <si>
    <t xml:space="preserve">01 2 01 00080 </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</si>
  <si>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</si>
  <si>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r>
      <t xml:space="preserve">01 2 01 </t>
    </r>
    <r>
      <rPr>
        <sz val="14"/>
        <color rgb="FF000000"/>
        <rFont val="Times New Roman"/>
        <family val="1"/>
        <charset val="204"/>
      </rPr>
      <t xml:space="preserve">80150 </t>
    </r>
  </si>
  <si>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услуг).(Предоставление субсидий бюджетным, автономным учреждениям и иным некоммерческим организациям).</t>
  </si>
  <si>
    <t>01 7 01 00160</t>
  </si>
  <si>
    <t>02 1 01 00180</t>
  </si>
  <si>
    <t>02 2 01 00200</t>
  </si>
  <si>
    <t>02 3 01 00210</t>
  </si>
  <si>
    <t>02 3 01 00220</t>
  </si>
  <si>
    <t>03 1 01 00230</t>
  </si>
  <si>
    <r>
      <t>03 1 01 80370</t>
    </r>
    <r>
      <rPr>
        <sz val="14"/>
        <color rgb="FF000000"/>
        <rFont val="Times New Roman"/>
        <family val="1"/>
        <charset val="204"/>
      </rPr>
      <t xml:space="preserve"> </t>
    </r>
  </si>
  <si>
    <t xml:space="preserve">07 1 01 00320 </t>
  </si>
  <si>
    <t>Расходы администрации Лухского муниципального района. (Иные бюджетные ассигнования).</t>
  </si>
  <si>
    <t>Глава   Лухского муниципального района Ивановской области.(Расходы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</si>
  <si>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07 1 01 00330  </t>
  </si>
  <si>
    <t xml:space="preserve">07 1 01 00340 </t>
  </si>
  <si>
    <t xml:space="preserve">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</si>
  <si>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07 1 01 80360</t>
  </si>
  <si>
    <t xml:space="preserve">07 1 01 80350 </t>
  </si>
  <si>
    <t xml:space="preserve">07 2 01 00350  </t>
  </si>
  <si>
    <t>Доплаты к пенсиям муниципальных служащих Лухского муниципального района Ивановской области.(Социальное обеспечение и иные выплаты населению).</t>
  </si>
  <si>
    <t>08 1 01 00360</t>
  </si>
  <si>
    <t>08 4 01 00390</t>
  </si>
  <si>
    <t>09 2 01 00420</t>
  </si>
  <si>
    <t>11 2 01 20010</t>
  </si>
  <si>
    <r>
      <t>40 9 00 90010</t>
    </r>
    <r>
      <rPr>
        <sz val="12"/>
        <rFont val="Times New Roman"/>
        <family val="1"/>
        <charset val="204"/>
      </rPr>
      <t xml:space="preserve"> </t>
    </r>
  </si>
  <si>
    <t xml:space="preserve">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</si>
  <si>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r>
      <t>06 3 01 00310</t>
    </r>
    <r>
      <rPr>
        <sz val="14"/>
        <color rgb="FF000000"/>
        <rFont val="Times New Roman"/>
        <family val="1"/>
        <charset val="204"/>
      </rPr>
      <t xml:space="preserve"> </t>
    </r>
  </si>
  <si>
    <r>
      <t>04 3 01 00570</t>
    </r>
    <r>
      <rPr>
        <sz val="12"/>
        <rFont val="Times New Roman"/>
        <family val="1"/>
        <charset val="204"/>
      </rPr>
      <t xml:space="preserve"> </t>
    </r>
  </si>
  <si>
    <t>Обеспечение деятельности «Муниципального бюджетного  учреждения Лухская центральная библиотека».(Предоставление субсидий бюджетным, автономным учреждениям и иным некоммерческим организациям).</t>
  </si>
  <si>
    <t xml:space="preserve">07 3 01 00590  </t>
  </si>
  <si>
    <t>03 1 01 60030</t>
  </si>
  <si>
    <t>Осуществление полномочий по решению вопросов местного значения на  поэтапное доведение средней заработной платы работникам культуры муниципальных учреждений культуры Ивановской области до средней заработной платы в Ивановской области по  осуществлению части полномочий в области  организации библиотечного обслуживания населения в соответствии с заключёнными соглашениями передаваемые бюджетам муниципальных районов из бюджета городского поселения (Предоставление субсидий бюджетным, автономным учреждениям и иным некоммерческим организациям).</t>
  </si>
  <si>
    <t xml:space="preserve">04 3 01 80340 </t>
  </si>
  <si>
    <t xml:space="preserve">03 1 01 60040 </t>
  </si>
  <si>
    <t xml:space="preserve">14 1 01 00720 </t>
  </si>
  <si>
    <t xml:space="preserve">04 3 02 00580 </t>
  </si>
  <si>
    <t>04 3 02 S0340</t>
  </si>
  <si>
    <t xml:space="preserve">04 3 02 80340 </t>
  </si>
  <si>
    <t>Субсидии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рефинансированному).(Социальное обеспечение и иные выплаты населению).</t>
  </si>
  <si>
    <t>40 9 00 51200</t>
  </si>
  <si>
    <t>03 1 01 00730</t>
  </si>
  <si>
    <t>Расходы на исполнение судебных актов Лухского муниципального района(Закупка товаров, работ и услуг для государственных (муниципальных) нужд)</t>
  </si>
  <si>
    <t xml:space="preserve"> 01 3 01 81420  </t>
  </si>
  <si>
    <t>Мероприятия по борьбе с преступностью, предупреждению терроризма и экстремизма, развитию многоуровневой системы профилактики правонарушений и обеспечения безопасности дорожного движения на территории Лухского муниципального района. (Закупка товаров, работ и услуг для государственных (муниципальных) нужд).</t>
  </si>
  <si>
    <t>Обеспечение деятельности Единой дежурно-диспетчерской службы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</si>
  <si>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Единой дежурно-диспетчерской службы (Закупка товаров, работ и услуг для обеспечения государственных (муниципальных)  нужд)</t>
  </si>
  <si>
    <t>16 1 01 00760</t>
  </si>
  <si>
    <t>Расходы на улучшение условий и охраны труда в муниципальных учреждениях и администрации Лухского муниципального района(Закупка товаров, работ и услуг для государственных (муниципальных) нужд)</t>
  </si>
  <si>
    <t>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скотомогильников.(Закупка товаров, работ и услуг для обеспечения  государственных (муниципальных) нужд).</t>
  </si>
  <si>
    <t xml:space="preserve">03 1 01 82400 </t>
  </si>
  <si>
    <t>Планировка территории и проведение комплексных кадастровых работ на территории Лухского муниципального района Ивановской области.(Закупка товаров, работ и услуг для государственных (муниципальных) нужд)</t>
  </si>
  <si>
    <t xml:space="preserve">17 1 01 00780 </t>
  </si>
  <si>
    <t>08 3 01 S3100</t>
  </si>
  <si>
    <t>04 3 01 S0340</t>
  </si>
  <si>
    <t>02 2 01 82910</t>
  </si>
  <si>
    <t>18 1 01 00790</t>
  </si>
  <si>
    <r>
      <t>06 4 01 00800</t>
    </r>
    <r>
      <rPr>
        <sz val="14"/>
        <color rgb="FF000000"/>
        <rFont val="Times New Roman"/>
        <family val="1"/>
        <charset val="204"/>
      </rPr>
      <t xml:space="preserve"> </t>
    </r>
  </si>
  <si>
    <t>Софинансирование расходов по обеспечению функционирования многофункциональных центров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</si>
  <si>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r>
      <t>06 4 01 00810</t>
    </r>
    <r>
      <rPr>
        <sz val="14"/>
        <color rgb="FF000000"/>
        <rFont val="Times New Roman"/>
        <family val="1"/>
        <charset val="204"/>
      </rPr>
      <t xml:space="preserve"> </t>
    </r>
  </si>
  <si>
    <t>Софинансирование расходов из бюджетов сельских поселений на развитие личных подсобных хозяйств в Лухском муниципальном районе(Социальное обеспечение и иные выплаты населению).</t>
  </si>
  <si>
    <t>Код грбс</t>
  </si>
  <si>
    <t>раздел</t>
  </si>
  <si>
    <t>подраз-дел</t>
  </si>
  <si>
    <t>руб.</t>
  </si>
  <si>
    <t>Главный распорядитель бюджетных средств - Комитет по управлению муниципальным имуществом  и земельным отношениям Лухского муниципального района</t>
  </si>
  <si>
    <t>О41</t>
  </si>
  <si>
    <t xml:space="preserve"> Другие общегосударственные вопросы</t>
  </si>
  <si>
    <t>О1</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</si>
  <si>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</si>
  <si>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02 1 01 0180</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</si>
  <si>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(Закупка товаров, работ и услуг для государственных (муниципальных) нужд).</t>
  </si>
  <si>
    <t>02 1 01 00180</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</si>
  <si>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(Иные бюджетные ассигнования).</t>
  </si>
  <si>
    <t>Расходы бюджетного учреждения «Лухский многофункциональный центр предоставления государственных и муниципальных услуг». (Предоставление субсидий бюджетным, автономным учреждениям и иным некоммерческим организациям).</t>
  </si>
  <si>
    <t>Проведение  ремонта  и содержание имущества находящегося в муниципальной собственности Лухского муниципального района(Закупка товаров, работ и услуг для государственных (муниципальных) нужд).</t>
  </si>
  <si>
    <t>Проведение учёта имущества, находящегося в муниципальной собственности Лухского муниципального района (Закупка товаров, работ и услуг для государственных (муниципальных) нужд).</t>
  </si>
  <si>
    <t>Национальная экономика</t>
  </si>
  <si>
    <t>04</t>
  </si>
  <si>
    <t>00</t>
  </si>
  <si>
    <t>Сельское хозяйство и рыболовство</t>
  </si>
  <si>
    <t>05</t>
  </si>
  <si>
    <t>Доржное хозяйство (дорожные фонды)</t>
  </si>
  <si>
    <t>О4</t>
  </si>
  <si>
    <t>О9</t>
  </si>
  <si>
    <t>Жилищно - коммунальное хозяйство</t>
  </si>
  <si>
    <t>О5</t>
  </si>
  <si>
    <t>О2</t>
  </si>
  <si>
    <t>Другие вопросы в области охраны окружающей среды</t>
  </si>
  <si>
    <t>О6</t>
  </si>
  <si>
    <t>Организация утилизации и переработки бытовых и промышленных отходов на территории Лухского муниципального района. (Закупка товаров, работ и услуг для государственных (муниципальных) нужд).</t>
  </si>
  <si>
    <t>Главный распорядитель бюджетных средств - Отдел образования Лухского муниципального района</t>
  </si>
  <si>
    <t>О42</t>
  </si>
  <si>
    <t>Дошкольное образование</t>
  </si>
  <si>
    <t>О7</t>
  </si>
  <si>
    <t>Расходы  детских дошкольных учреждений Лухского муниципального района.(Закупка товаров, работ и услуг для государственных (муниципальных) нужд)</t>
  </si>
  <si>
    <t>Расходы  детских дошкольных учреждений Лухского муниципального района. (Иные бюджетные ассигнования)</t>
  </si>
  <si>
    <t>01 101 00020</t>
  </si>
  <si>
    <t>Пожарная безопасность  образовательных учреждений Лухского муниципального района. (Закупка товаров, работ и услуг для государственных (муниципальных) нужд).</t>
  </si>
  <si>
    <r>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r>
    <r>
      <rPr>
        <sz val="14"/>
        <rFont val="Times New Roman"/>
        <family val="1"/>
        <charset val="204"/>
      </rPr>
      <t>(Закупка товаров, работ и услуг для государственных (муниципальных) нужд).</t>
    </r>
  </si>
  <si>
    <r>
      <t>01 1 01 </t>
    </r>
    <r>
      <rPr>
        <sz val="14"/>
        <color rgb="FF000000"/>
        <rFont val="Times New Roman"/>
        <family val="1"/>
        <charset val="204"/>
      </rPr>
      <t>80100</t>
    </r>
  </si>
  <si>
    <r>
      <t>01 1 01 </t>
    </r>
    <r>
      <rPr>
        <sz val="14"/>
        <color rgb="FF000000"/>
        <rFont val="Times New Roman"/>
        <family val="1"/>
        <charset val="204"/>
      </rPr>
      <t xml:space="preserve">80170 </t>
    </r>
  </si>
  <si>
    <t>Общее образование</t>
  </si>
  <si>
    <t xml:space="preserve">01 2 01 00040 </t>
  </si>
  <si>
    <t>Расходы подведомственных учреждений общего образования Лухского муниципального района.(Закупка товаров, работ и услуг для государственных (муниципальных) нужд).</t>
  </si>
  <si>
    <t>01 2 01 00040</t>
  </si>
  <si>
    <t>Расходы подведомственных учреждений общего образования Лухского муниципального района.(Предоставление субсидий бюджетным, автономным учреждениям и иным некоммерческим организациям).</t>
  </si>
  <si>
    <t>01 2 01 00040</t>
  </si>
  <si>
    <t xml:space="preserve">01 201 00050 </t>
  </si>
  <si>
    <t xml:space="preserve">01 2 01 00060 </t>
  </si>
  <si>
    <t>Пожарная безопасность образовательных учреждений   Лухского муниципального района (Предоставление субсидий бюджетным, автономным учреждениям и иным некоммерческим организациям).</t>
  </si>
  <si>
    <r>
      <t>01 2 01 0</t>
    </r>
    <r>
      <rPr>
        <sz val="14"/>
        <color rgb="FF000000"/>
        <rFont val="Times New Roman"/>
        <family val="1"/>
        <charset val="204"/>
      </rPr>
      <t xml:space="preserve">0080 </t>
    </r>
  </si>
  <si>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услуг).(Закупка товаров, работ и услуг для государственных (муниципальных) нужд).</t>
  </si>
  <si>
    <t>Дополнительное образование детей</t>
  </si>
  <si>
    <t>О3</t>
  </si>
  <si>
    <t>Молодежная политика и оздоровление детей</t>
  </si>
  <si>
    <t>01 6 01 00150</t>
  </si>
  <si>
    <t>Мероприятия  по обеспечению отдыха, оздоровления и занятости детей на территории Лухского муниципального района  (Предоставление субсидий бюджетным, автономным учреждениям и иным некоммерческим организациям)</t>
  </si>
  <si>
    <t>01 6 01S0190</t>
  </si>
  <si>
    <t>01 6 01 80200</t>
  </si>
  <si>
    <t>Мероприятия для детей и молодежи (Закупка товаров, работ и услуг для государственных (муниципальных) нужд).</t>
  </si>
  <si>
    <t>01 8 01 00170</t>
  </si>
  <si>
    <t>Другие вопросы в области образования</t>
  </si>
  <si>
    <t>Расходы централизованной бухгалтерии отдела образования администрации Лухского муниципального района (Предоставление субсидий бюджетным, автономным учреждениям и иным некоммерческим организациям).</t>
  </si>
  <si>
    <t>Охрана семьи и детства</t>
  </si>
  <si>
    <t>1О</t>
  </si>
  <si>
    <r>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r>
    <r>
      <rPr>
        <sz val="14"/>
        <rFont val="Times New Roman"/>
        <family val="1"/>
        <charset val="204"/>
      </rPr>
      <t>(Социальное обеспечение и иные выплаты населению).</t>
    </r>
  </si>
  <si>
    <t>Другие вопросы в области физической культуры и спорта</t>
  </si>
  <si>
    <t>Мероприятия в области здравоохранения, спорта и физической культуры, туризма в Лухском муниципальном районе.(Закупка товаров, работ и услуг для государственных (муниципальных) нужд).</t>
  </si>
  <si>
    <t>Главный распорядитель бюджетных средств - Финансовый отдел администрации Лухского муниципального района</t>
  </si>
  <si>
    <t>О43</t>
  </si>
  <si>
    <t>Судебная система</t>
  </si>
  <si>
    <t>Резервные фонды</t>
  </si>
  <si>
    <t>Транспорт</t>
  </si>
  <si>
    <t>О8</t>
  </si>
  <si>
    <t>Иные межбюджетные трансферты бюджетам поселений из бюджета муниципального района  на осуществление части полномочий  по созданию условий  для  предоставления  транспортных услуг населению и организация транспортного обслуживания населения в границах  поселений Лухского муниципального района.(Межбюджетные трансферты).</t>
  </si>
  <si>
    <t>О2 3 02 60020</t>
  </si>
  <si>
    <t>Иные межбюджетные трансферты бюджетам поселений из бюджета муниципального района  на осуществление части полномочий по дорожной деятельности в отношении автомобильных дорог местного значения  в границах Лухского муниципального района, включая населённые пункты, в части расчистки дорог от снега в зимний период и текущего ремонта в соответствии с законодательством РФ  (Межбюджетные трансферты).</t>
  </si>
  <si>
    <t xml:space="preserve">05 2 01 60010 </t>
  </si>
  <si>
    <t>Иные межбюджетные трансферты бюджетам поселений из бюджета муниципального района  на осуществление части полномочий по участию в организации деятельности по сбору ( в том числе раздельному сбору ) и транспортированию твёрдых коммунальных отходов на территории поселений Лухского муниципального района (Межбюджетные трансферты).</t>
  </si>
  <si>
    <t>Иные межбюджетные трансферты бюджетам сельских поселений из бюджета муниципального района  на осуществление части полномочий по    водоснабжению населения и водоотведению (Межбюджетные трансферты).</t>
  </si>
  <si>
    <t>О2 3 03 60070</t>
  </si>
  <si>
    <t>Благоустройство</t>
  </si>
  <si>
    <t>Иные межбюджетные трансферты бюджетам поселений из бюджета муниципального района  на осуществление части полномочий по организации ритуальных услуг и содержанию мест захоронения на территории поселений Лухского муниципального района (Межбюджетные трансферты).</t>
  </si>
  <si>
    <t xml:space="preserve">Главный распорядитель бюджетных средств - Администрация Лухского муниципального района </t>
  </si>
  <si>
    <t xml:space="preserve"> "Функционирование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</si>
  <si>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</si>
  <si>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07 1 01 00320 </t>
  </si>
  <si>
    <t>Другие общегосударственные вопросы</t>
  </si>
  <si>
    <t>Организация и проведение мероприятий, связанных с государственными праздниками, юбилейными и памятными датами в Лухском муниципальном районе.   (Закупка товаров, работ и услуг для государственных (муниципальных) нужд)</t>
  </si>
  <si>
    <t>04 2 01 00260</t>
  </si>
  <si>
    <t xml:space="preserve">Осуществление отдельных государственных полномочий в сфере административных правонарушений. (Закупка товаров, работ и услуг для государственных (муниципальных) нужд). </t>
  </si>
  <si>
    <t xml:space="preserve">Укрепление кадрового потенциала муниципальной службы администрации Лухского муниципального района.  (Закупка товаров, работ и услуг для государственных (муниципальных) нужд). </t>
  </si>
  <si>
    <t xml:space="preserve">Информационная открытость органов местного самоуправления  Лухского муниципального района Ивановской области и общественные связи. (Закупка товаров, работ и услуг для государственных (муниципальных) нужд). </t>
  </si>
  <si>
    <t>Выполнение других обязательств.  Расходы на оплату членских взносов в Совет муниципальных образований Ивановской области  (Иные бюджетные ассигнования)</t>
  </si>
  <si>
    <t>Национальная безопасность и правоохранительная деятельность</t>
  </si>
  <si>
    <t>О0</t>
  </si>
  <si>
    <t>Защита населения и территории от чрезвычайных ситуаций природного и техногенного характера, гражданская оборона</t>
  </si>
  <si>
    <t>Развитие Лухского муниципального района в системе гражданской обороны, защиты населения и территорий от чрезвычайных ситуаций, обеспечения пожарной  безопасности и безопасности людей на водных Лухского муниципального района Ивановской области .(Закупка товаров, работ и услуг для государственных (муниципальных) нужд)</t>
  </si>
  <si>
    <t>10 1 01 00430</t>
  </si>
  <si>
    <t>10 3 01 00740</t>
  </si>
  <si>
    <t>Другие вопросы в области национальной безопасности и правоохранительной деятельности</t>
  </si>
  <si>
    <t>10 2 01 00440</t>
  </si>
  <si>
    <t>Мероприятия в области сельского хозяйства по повышению профессионального мастерства работников агропромышленного комплекса Лухского муниципального района.(Закупка товаров, работ и услуг для государственных (муниципальных) нужд).</t>
  </si>
  <si>
    <t xml:space="preserve">06 1 01 00290 </t>
  </si>
  <si>
    <t xml:space="preserve"> Развитие личных подсобных хозяйств в Лухском муниципальном районе (Социальное обеспечение и иные выплаты населению).</t>
  </si>
  <si>
    <t>Мероприятия по  формированию законопослушного поведения участников дорожного движения в Лухском муниципальном районе.(Закупка товаров, работ и услуг для государственных (муниципальных) нужд).</t>
  </si>
  <si>
    <t>Культура</t>
  </si>
  <si>
    <t>Организация и проведение мероприятий, связанных с государственными праздниками, юбилейными и памятными датами в Лухском муниципальном районе.(Предоставление субсидий бюджетным, автономным учреждениям и иным некоммерческим организациям).</t>
  </si>
  <si>
    <t>Осуществление полномочий по решению вопросов местного значения в области  организации библиотечного обслуживания населения  в соответствии с заключёнными соглашениями передаваемые бюджетам муниципальных районов из бюджета городского поселения (Предоставление субсидий бюджетным, автономным учреждениям и иным некоммерческим организациям).</t>
  </si>
  <si>
    <t>Социальная политика</t>
  </si>
  <si>
    <t>ОО</t>
  </si>
  <si>
    <t>Пенсионное обеспечение</t>
  </si>
  <si>
    <t>Доплаты к пенсиям муниципальных служащих Лухского муниципального района Ивановской области.(Закупка товаров, работ и услуг для государственных (муниципальных) нужд).</t>
  </si>
  <si>
    <t xml:space="preserve"> Социальное обеспечение населения</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</si>
  <si>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</si>
  <si>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 xml:space="preserve">08 2 01 L4970 </t>
  </si>
  <si>
    <t>Другие вопросы в области социальной политики</t>
  </si>
  <si>
    <t>Повышение качества  жизни граждан пожилого возраста Лухского муниципального района(Закупка товаров, работ и услуг для государственных (муниципальных) нужд).</t>
  </si>
  <si>
    <t>Мероприятия в области молодёжной политики в части закрепления молодых специалистов  в учреждениях здравоохранения Лухского муниципального района.(Социальное обеспечение и иные выплаты населению).</t>
  </si>
  <si>
    <t xml:space="preserve">    Физическая культура и спорт</t>
  </si>
  <si>
    <t>09 1 00 00000 </t>
  </si>
  <si>
    <t>Развитие физической культуры, спорта и молодежной политики Лухского муниципального района .(Закупка товаров, работ и услуг для государственных (муниципальных) нужд).</t>
  </si>
  <si>
    <t>04 2 01 00840</t>
  </si>
  <si>
    <t>Единовременная выплата за звание Почётного гражданина Лухского муниципального района(Социальное обеспечение и иные выплаты населению).</t>
  </si>
  <si>
    <t xml:space="preserve">02 4 01 00820 </t>
  </si>
  <si>
    <t>01 5 01 00140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</si>
  <si>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 (Закупка товаров, работ и услуг для государственных (муниципальных) нужд).</t>
  </si>
  <si>
    <t>Пожарная безопасность образовательных учреждений Лухского муниципального района. (Закупка товаров, работ и услуг для государственных (муниципальных) нужд)</t>
  </si>
  <si>
    <t>Организация проведения мероприятий по особо охраняемым природным территориям Лухского муниципального района. (Закупка товаров, работ и услуг для государственных (муниципальных) нужд).</t>
  </si>
  <si>
    <t>Расходы на тепло - и водоснабжение поселений, входящих в состав Лухского муниципального района (Иные бюджетные ассигнования)</t>
  </si>
  <si>
    <t>40 9 00 90030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</si>
  <si>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помещений.(Социальное обеспечение и иные выплаты населению).</t>
  </si>
  <si>
    <t>08 6 01 R0820</t>
  </si>
  <si>
    <t xml:space="preserve"> Мероприятия в области молодёжной политики в части закрепления молодых специалистов в учреждениях социальной сферы Лухского муниципального района(Социальное обеспечение и иные выплаты населению).</t>
  </si>
  <si>
    <t>08 5 01 00400</t>
  </si>
  <si>
    <t>Развитие малого и среднего предпринимательства Лухского муниципального(Иные бюджетные ассигнования).</t>
  </si>
  <si>
    <t xml:space="preserve">05 1 01 S0510 </t>
  </si>
  <si>
    <t>01 2 01 53031</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</si>
  <si>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организаций.(Предоставление субсидий бюджетным, автономным учреждениям и иным некоммерческим организациям)</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</si>
  <si>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</si>
  <si>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Охрана объектов растительного и животного мира и среды их обитания</t>
  </si>
  <si>
    <t>Расходы на разработку проектной документации на строительство жилья, строительство, реконструкцию и капитальный ремонт объектов социальной и инженерной инфраструктуры, благоустройство общественных территорий.(Закупка товаров, работ и услуг для обеспечения государственных (муниципальных) нужд).</t>
  </si>
  <si>
    <t>03 1 01 S6200</t>
  </si>
  <si>
    <t>Осуществление полномочий по созданию и организации деятельности комиссий по делам несовершеннолетних и защите их прав.(Закупка товаров, работ и услуг для государственных (муниципальных) нужд).</t>
  </si>
  <si>
    <t>Главный распорядитель бюджетных средств - Совет Лухского муниципального района</t>
  </si>
  <si>
    <t>40 9 00 90040</t>
  </si>
  <si>
    <t xml:space="preserve"> "Обеспечение деятельности финансовых, налоговых и таможенных органов и органов финансового (финансово-бюджетного) надзора" </t>
  </si>
  <si>
    <t xml:space="preserve">Обеспечение деятельности контрольно-счётного органа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</si>
  <si>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Обеспечение деятельности контрольно-счётного органа Лухского муниципального района.(Закупка товаров, работ и услуг для государственных (муниципальных) нужд).</t>
  </si>
  <si>
    <t>Расходы на создание условий для оказания медицинской помощи населению на территории муниципального района (Иные бюджетные ассигнования)</t>
  </si>
  <si>
    <t>08 4 01 00870</t>
  </si>
  <si>
    <t xml:space="preserve">01 2 01 L3041 </t>
  </si>
  <si>
    <t xml:space="preserve">Развитие автомобильных дорог общего пользования местного значения Лухского муниципального района Ивановской области.(Закупка товаров, работ и услуг для обеспечения государственных (муниципальных) нужд). </t>
  </si>
  <si>
    <t>05 1 01 00270</t>
  </si>
  <si>
    <t>Cофинансирование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(Предоставление субсидий бюджетным, автономным учреждениям и иным некоммерческим организациям).</t>
  </si>
  <si>
    <t xml:space="preserve"> 01 3 01 S1420  </t>
  </si>
  <si>
    <t>Расходы администрации Лухского муниципального района на исполнение полномочий по решению вопросов местного значения(Расходы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</si>
  <si>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администрации Лухского муниципального района на исполнение полномочий по решению вопросов местного значения (Закупка товаров, работ и услуг для государственных (муниципальных) нужд).</t>
  </si>
  <si>
    <t>Укрепление материально-технической базы муниципальных образовательных организаций Ивановской области .(Закупка товаров, работ и услуг для обеспечения государственных (муниципальных) нужд).</t>
  </si>
  <si>
    <t>01 2 01 S1950</t>
  </si>
  <si>
    <t>Укрепление материально-технической базы муниципальных образовательных организаций Ивановской области (Предоставление субсидий бюджетным, автономным учреждениям и иным некоммерческим организациям).</t>
  </si>
  <si>
    <t>приложению №6</t>
  </si>
  <si>
    <t xml:space="preserve"> Другие вопросы в области здравоохранения</t>
  </si>
  <si>
    <t>Укрепление материально-технической базы детских дошкольных учреждений Лухского муниципального района за счёт средств местного бюджета.(Закупка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</si>
  <si>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</si>
  <si>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бюджета.(Предоставление субсидий бюджетным, автономным учреждениям и иным некоммерческим организациям)</t>
  </si>
  <si>
    <t>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 .  (Закупка товаров, работ и услуг для обеспечения государственных (муниципальных) нужд).</t>
  </si>
  <si>
    <t>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 (Предоставление субсидий бюджетным, автономным учреждениям и иным некоммерческим организациям).</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</si>
  <si>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Федерации(Закупка товаров, работ и услуг для государственных (муниципальных) нужд).</t>
  </si>
  <si>
    <t>Осуществление переданных государственных полномочий по организации двухразового питания детей-сирот и детей, находящихся в трудной жизненной ситуации (Закупка товаров, работ и услуг для государственных (муниципальных) нужд).</t>
  </si>
  <si>
    <t xml:space="preserve">Осуществление переданных государственных полномочий по организации двухразового питания детей-сирот и детей, находящихся в трудной жизненной ситуации (Предоставление субсидий бюджетным, автономным учреждениям и иным некоммерческим организациям). </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</si>
  <si>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владельцев(Закупка товаров, работ и услуг для государственных (муниципальных) нужд).</t>
  </si>
  <si>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пребывания.(Закупка товаров, работ и услуг для государственных (муниципальных) нужд).</t>
  </si>
  <si>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пребывания.(Предоставление субсидий бюджетным, автономным учреждениям и иным некоммерческим организациям)</t>
  </si>
  <si>
    <t>Расходы на поэтапное доведение средней заработной платы работникам культуры муниципальных учреждений культуры Ивановской области до средней заработной платы в Ивановской области.(Предоставление субсидий бюджетным, автономным учреждениям и иным некоммерческим организациям).</t>
  </si>
  <si>
    <t>Расходы на поэтапное доведение средней заработной платы работникам культуры муниципальных учреждений культуры Ивановской области до средней заработной платы в Ивановской области(Предоставление субсидий бюджетным, автономным учреждениям и иным некоммерческим организациям).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</si>
  <si>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организациях).(Закупка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</si>
  <si>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организациях)(Предоставление субсидий бюджетным, автономным учреждениям и иным некоммерческим организациям)</t>
  </si>
  <si>
    <t xml:space="preserve">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(Закупка товаров, работ и услуг для государственных (муниципальных) нужд)</t>
  </si>
  <si>
    <t>Расходы на поэтапное доведение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области(Предоставление субсидий бюджетным, автономным учреждениям и иным некоммерческим организациям)</t>
  </si>
  <si>
    <t>Софинансирование расходов, связанных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области(Предоставление субсидий бюджетным, автономным учреждениям и иным некоммерческим организациям)</t>
  </si>
  <si>
    <t>Обеспечение функционирования модели  персонифицированного финансирования дополнительного образования детей.(Предоставление субсидий бюджетным, автономным учреждениям и иным некоммерческим организациям)</t>
  </si>
  <si>
    <t xml:space="preserve">01 3 02 00880 </t>
  </si>
  <si>
    <t xml:space="preserve">Обеспечение деятельности МКУ «Управление административно-хозяйственного обеспечения».(Расходы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</si>
  <si>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Обеспечение деятельности МКУ «Управление административно-хозяйственного обеспечения».(Закупка товаров, работ и услуг для государственных (муниципальных) нужд). </t>
  </si>
  <si>
    <t xml:space="preserve">07 1 02 00890 </t>
  </si>
  <si>
    <t>Мероприятия  по обеспечению отдыха, оздоровления и занятости детей на территории Лухского муниципального района  (Закупка товаров, работ и услуг для государственных (муниципальных) нужд).</t>
  </si>
  <si>
    <t>Резервные фонды  администрации Лухского муниципального района. (Иные бюджетные ассигнования)</t>
  </si>
  <si>
    <t>Обеспечение деятельности МКУ «Управление административно-хозяйственного обеспечения»(Иные бюджетные ассигнования)</t>
  </si>
  <si>
    <t>Сумма 2023 год по грбс</t>
  </si>
  <si>
    <t>Ведомственная структура расходов районного бюджета на 2023 год</t>
  </si>
  <si>
    <t xml:space="preserve">"О районном бюджете  на 2023 год и плановый период 2024 и 2025 годов" </t>
  </si>
  <si>
    <t>Сумма 2024 год по грбс</t>
  </si>
  <si>
    <t>Сумма 2025 год по грбс</t>
  </si>
  <si>
    <t xml:space="preserve">01 3 02 S1950 </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</si>
  <si>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</si>
  <si>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04 3 01 L5191</t>
  </si>
  <si>
    <t>Реализация мероприятий по модернизации библиотек в части комплектования книжных фондов библиотек муниципальных образований и государственных общедоступных библиотек..(Предоставление субсидий бюджетным, автономным учреждениям и иным некоммерческим организациям).</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</si>
  <si>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Федерации(Закупка товаров, работ и услуг для обеспечения государственных (муниципальных) нужд)</t>
  </si>
  <si>
    <t>0120189700</t>
  </si>
  <si>
    <t xml:space="preserve">Обеспечение деятельности контрольно-счётного органа Лухского муниципального района за счёт средствпоселений в соответствии с заключёнными соглашениями передаваемые бюджетам муниципальных районов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</si>
  <si>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40 9 00 90050</t>
  </si>
  <si>
    <t>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</si>
  <si>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02 1 01 00190</t>
  </si>
  <si>
    <t>Обеспечение функционирования модели  персонифицированного финансирования дополнительного образования детей(Иные бюджетные ассигнования).</t>
  </si>
  <si>
    <r>
      <t>06 2 01 00310</t>
    </r>
    <r>
      <rPr>
        <sz val="14"/>
        <color rgb="FF000000"/>
        <rFont val="Times New Roman"/>
        <family val="1"/>
        <charset val="204"/>
      </rPr>
      <t xml:space="preserve"> </t>
    </r>
  </si>
  <si>
    <t>Развитие малого и среднего предпринимательства Лухского муниципального(Закупка товаров, работ и услуг для обеспечения  государственных (муниципальных) нужд).</t>
  </si>
  <si>
    <t xml:space="preserve">17 1 02 L5990  </t>
  </si>
  <si>
    <t>Главный распорядитель бюджетных средств - Контрольно-счётный орган Лухского муниципального района Ивановской области</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</si>
  <si>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</si>
  <si>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01 L3031 </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</si>
  <si>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образования(Предоставление субсидий бюджетным, автономным учреждениям и иным некоммерческим организациям)</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</si>
  <si>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</si>
  <si>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организациях).(Предоставление субсидий бюджетным, автономным учреждениям и иным некоммерческим организациям)</t>
  </si>
  <si>
    <t>Мероприятия в области здравоохранения, спорта и физической культуры, туризма в Лухском муниципальном районе</t>
  </si>
  <si>
    <t xml:space="preserve">01 2  EВ 51792 </t>
  </si>
  <si>
    <t>100</t>
  </si>
  <si>
    <t>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организациях"(Закупка товаров, работ и услуг для государственных (муниципальных) нужд).</t>
  </si>
  <si>
    <t>01101S8900</t>
  </si>
  <si>
    <t>+3617740</t>
  </si>
  <si>
    <t>+3000000</t>
  </si>
  <si>
    <t>+2850000</t>
  </si>
  <si>
    <t>+1240000</t>
  </si>
  <si>
    <t>+120000</t>
  </si>
  <si>
    <t>+1360000</t>
  </si>
</sst>
</file>

<file path=xl/styles.xml><?xml version="1.0" encoding="utf-8"?>
<styleSheet xmlns="http://schemas.openxmlformats.org/spreadsheetml/2006/main">
  <fonts count="38">
    <font>
      <sz val="10"/>
      <name val="Arial Cyr"/>
      <charset val="204"/>
    </font>
    <font>
      <b/>
      <sz val="12"/>
      <color indexed="8"/>
      <name val="Times New Roman"/>
      <family val="1"/>
      <charset val="204"/>
    </font>
    <font>
      <sz val="12"/>
      <color indexed="8"/>
      <name val="Times New Roman"/>
      <family val="1"/>
      <charset val="204"/>
    </font>
    <font>
      <b/>
      <sz val="12"/>
      <name val="Arial"/>
      <family val="2"/>
      <charset val="204"/>
    </font>
    <font>
      <sz val="12"/>
      <name val="Arial"/>
      <family val="2"/>
      <charset val="204"/>
    </font>
    <font>
      <sz val="12"/>
      <name val="Times New Roman"/>
      <family val="1"/>
      <charset val="204"/>
    </font>
    <font>
      <sz val="12"/>
      <name val="Arial Cyr"/>
      <charset val="204"/>
    </font>
    <font>
      <b/>
      <sz val="12"/>
      <name val="Times New Roman"/>
      <family val="1"/>
      <charset val="204"/>
    </font>
    <font>
      <sz val="11"/>
      <color theme="1"/>
      <name val="Calibri"/>
      <family val="2"/>
      <charset val="204"/>
      <scheme val="minor"/>
    </font>
    <font>
      <sz val="11"/>
      <color theme="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b/>
      <sz val="11"/>
      <color theme="1"/>
      <name val="Calibri"/>
      <family val="2"/>
      <charset val="204"/>
      <scheme val="minor"/>
    </font>
    <font>
      <b/>
      <sz val="11"/>
      <color theme="0"/>
      <name val="Calibri"/>
      <family val="2"/>
      <charset val="204"/>
      <scheme val="minor"/>
    </font>
    <font>
      <b/>
      <sz val="18"/>
      <color theme="3"/>
      <name val="Cambria"/>
      <family val="2"/>
      <charset val="204"/>
      <scheme val="major"/>
    </font>
    <font>
      <sz val="11"/>
      <color rgb="FF9C6500"/>
      <name val="Calibri"/>
      <family val="2"/>
      <charset val="204"/>
      <scheme val="minor"/>
    </font>
    <font>
      <sz val="11"/>
      <color rgb="FF9C0006"/>
      <name val="Calibri"/>
      <family val="2"/>
      <charset val="204"/>
      <scheme val="minor"/>
    </font>
    <font>
      <i/>
      <sz val="11"/>
      <color rgb="FF7F7F7F"/>
      <name val="Calibri"/>
      <family val="2"/>
      <charset val="204"/>
      <scheme val="minor"/>
    </font>
    <font>
      <sz val="11"/>
      <color rgb="FFFA7D00"/>
      <name val="Calibri"/>
      <family val="2"/>
      <charset val="204"/>
      <scheme val="minor"/>
    </font>
    <font>
      <sz val="11"/>
      <color rgb="FFFF0000"/>
      <name val="Calibri"/>
      <family val="2"/>
      <charset val="204"/>
      <scheme val="minor"/>
    </font>
    <font>
      <sz val="11"/>
      <color rgb="FF006100"/>
      <name val="Calibri"/>
      <family val="2"/>
      <charset val="204"/>
      <scheme val="minor"/>
    </font>
    <font>
      <sz val="14"/>
      <name val="Times New Roman"/>
      <family val="1"/>
      <charset val="204"/>
    </font>
    <font>
      <b/>
      <sz val="14"/>
      <color rgb="FF000000"/>
      <name val="Times New Roman"/>
      <family val="1"/>
      <charset val="204"/>
    </font>
    <font>
      <b/>
      <sz val="14"/>
      <name val="Times New Roman"/>
      <family val="1"/>
      <charset val="204"/>
    </font>
    <font>
      <b/>
      <sz val="14"/>
      <color indexed="8"/>
      <name val="Times New Roman"/>
      <family val="1"/>
      <charset val="204"/>
    </font>
    <font>
      <sz val="14"/>
      <color rgb="FF000000"/>
      <name val="Times New Roman"/>
      <family val="1"/>
      <charset val="204"/>
    </font>
    <font>
      <sz val="14"/>
      <color indexed="8"/>
      <name val="Times New Roman"/>
      <family val="1"/>
      <charset val="204"/>
    </font>
    <font>
      <b/>
      <sz val="12"/>
      <name val="Arial Cyr"/>
      <charset val="204"/>
    </font>
    <font>
      <b/>
      <sz val="12"/>
      <color rgb="FF000000"/>
      <name val="Times New Roman"/>
      <family val="1"/>
      <charset val="204"/>
    </font>
    <font>
      <sz val="14"/>
      <name val="Arial Cyr"/>
      <charset val="204"/>
    </font>
    <font>
      <b/>
      <sz val="12"/>
      <color indexed="8"/>
      <name val="Arial"/>
      <family val="2"/>
      <charset val="204"/>
    </font>
    <font>
      <sz val="12"/>
      <color indexed="8"/>
      <name val="Arial"/>
      <family val="2"/>
      <charset val="204"/>
    </font>
    <font>
      <b/>
      <sz val="10"/>
      <color rgb="FF000000"/>
      <name val="Arial Cyr"/>
    </font>
    <font>
      <sz val="10"/>
      <color rgb="FF000000"/>
      <name val="Arial Cyr"/>
    </font>
  </fonts>
  <fills count="35">
    <fill>
      <patternFill patternType="none"/>
    </fill>
    <fill>
      <patternFill patternType="gray125"/>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theme="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medium">
        <color rgb="FF000000"/>
      </left>
      <right style="medium">
        <color rgb="FF000000"/>
      </right>
      <top style="medium">
        <color rgb="FF000000"/>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medium">
        <color rgb="FF000000"/>
      </left>
      <right style="medium">
        <color rgb="FF000000"/>
      </right>
      <top style="thin">
        <color indexed="64"/>
      </top>
      <bottom/>
      <diagonal/>
    </border>
    <border>
      <left style="medium">
        <color rgb="FF000000"/>
      </left>
      <right style="medium">
        <color rgb="FF000000"/>
      </right>
      <top/>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rgb="FF000000"/>
      </left>
      <right style="thin">
        <color indexed="64"/>
      </right>
      <top style="medium">
        <color rgb="FF000000"/>
      </top>
      <bottom/>
      <diagonal/>
    </border>
    <border>
      <left style="medium">
        <color rgb="FF000000"/>
      </left>
      <right style="thin">
        <color indexed="64"/>
      </right>
      <top/>
      <bottom style="thin">
        <color indexed="64"/>
      </bottom>
      <diagonal/>
    </border>
    <border>
      <left style="medium">
        <color rgb="FF000000"/>
      </left>
      <right style="medium">
        <color rgb="FF000000"/>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49">
    <xf numFmtId="0" fontId="0" fillId="0" borderId="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9" fillId="26" borderId="0" applyNumberFormat="0" applyBorder="0" applyAlignment="0" applyProtection="0"/>
    <xf numFmtId="0" fontId="10" fillId="27" borderId="6" applyNumberFormat="0" applyAlignment="0" applyProtection="0"/>
    <xf numFmtId="0" fontId="11" fillId="28" borderId="7" applyNumberFormat="0" applyAlignment="0" applyProtection="0"/>
    <xf numFmtId="0" fontId="12" fillId="28" borderId="6" applyNumberFormat="0" applyAlignment="0" applyProtection="0"/>
    <xf numFmtId="0" fontId="13" fillId="0" borderId="8" applyNumberFormat="0" applyFill="0" applyAlignment="0" applyProtection="0"/>
    <xf numFmtId="0" fontId="14" fillId="0" borderId="9" applyNumberFormat="0" applyFill="0" applyAlignment="0" applyProtection="0"/>
    <xf numFmtId="0" fontId="15" fillId="0" borderId="10" applyNumberFormat="0" applyFill="0" applyAlignment="0" applyProtection="0"/>
    <xf numFmtId="0" fontId="15" fillId="0" borderId="0" applyNumberFormat="0" applyFill="0" applyBorder="0" applyAlignment="0" applyProtection="0"/>
    <xf numFmtId="0" fontId="16" fillId="0" borderId="11" applyNumberFormat="0" applyFill="0" applyAlignment="0" applyProtection="0"/>
    <xf numFmtId="0" fontId="17" fillId="29" borderId="12" applyNumberFormat="0" applyAlignment="0" applyProtection="0"/>
    <xf numFmtId="0" fontId="18" fillId="0" borderId="0" applyNumberFormat="0" applyFill="0" applyBorder="0" applyAlignment="0" applyProtection="0"/>
    <xf numFmtId="0" fontId="19" fillId="30" borderId="0" applyNumberFormat="0" applyBorder="0" applyAlignment="0" applyProtection="0"/>
    <xf numFmtId="0" fontId="8" fillId="0" borderId="0"/>
    <xf numFmtId="0" fontId="20" fillId="31" borderId="0" applyNumberFormat="0" applyBorder="0" applyAlignment="0" applyProtection="0"/>
    <xf numFmtId="0" fontId="21" fillId="0" borderId="0" applyNumberFormat="0" applyFill="0" applyBorder="0" applyAlignment="0" applyProtection="0"/>
    <xf numFmtId="0" fontId="8" fillId="32" borderId="13" applyNumberFormat="0" applyFont="0" applyAlignment="0" applyProtection="0"/>
    <xf numFmtId="0" fontId="8" fillId="32" borderId="13" applyNumberFormat="0" applyFont="0" applyAlignment="0" applyProtection="0"/>
    <xf numFmtId="0" fontId="8" fillId="32" borderId="13" applyNumberFormat="0" applyFont="0" applyAlignment="0" applyProtection="0"/>
    <xf numFmtId="0" fontId="8" fillId="32" borderId="13" applyNumberFormat="0" applyFont="0" applyAlignment="0" applyProtection="0"/>
    <xf numFmtId="0" fontId="8" fillId="32" borderId="13" applyNumberFormat="0" applyFont="0" applyAlignment="0" applyProtection="0"/>
    <xf numFmtId="0" fontId="22" fillId="0" borderId="14" applyNumberFormat="0" applyFill="0" applyAlignment="0" applyProtection="0"/>
    <xf numFmtId="0" fontId="23" fillId="0" borderId="0" applyNumberFormat="0" applyFill="0" applyBorder="0" applyAlignment="0" applyProtection="0"/>
    <xf numFmtId="0" fontId="24" fillId="33" borderId="0" applyNumberFormat="0" applyBorder="0" applyAlignment="0" applyProtection="0"/>
    <xf numFmtId="4" fontId="36" fillId="0" borderId="21">
      <alignment horizontal="right" vertical="top" shrinkToFit="1"/>
    </xf>
    <xf numFmtId="1" fontId="37" fillId="0" borderId="21">
      <alignment horizontal="center" vertical="top" shrinkToFit="1"/>
    </xf>
  </cellStyleXfs>
  <cellXfs count="169">
    <xf numFmtId="0" fontId="0" fillId="0" borderId="0" xfId="0"/>
    <xf numFmtId="0" fontId="1" fillId="0" borderId="1" xfId="0" applyFont="1" applyBorder="1" applyAlignment="1">
      <alignment horizontal="center" wrapText="1"/>
    </xf>
    <xf numFmtId="0" fontId="2" fillId="0" borderId="1" xfId="0" applyFont="1" applyBorder="1" applyAlignment="1">
      <alignment horizontal="center" wrapText="1"/>
    </xf>
    <xf numFmtId="49" fontId="5" fillId="2" borderId="1" xfId="36" applyNumberFormat="1" applyFont="1" applyFill="1" applyBorder="1" applyAlignment="1">
      <alignment horizontal="center" shrinkToFit="1"/>
    </xf>
    <xf numFmtId="0" fontId="5" fillId="0" borderId="0" xfId="0" applyFont="1"/>
    <xf numFmtId="0" fontId="6" fillId="0" borderId="0" xfId="0" applyFont="1"/>
    <xf numFmtId="0" fontId="2" fillId="0" borderId="4" xfId="0" applyFont="1" applyBorder="1" applyAlignment="1">
      <alignment horizontal="center" wrapText="1"/>
    </xf>
    <xf numFmtId="49" fontId="2" fillId="0" borderId="1" xfId="0" applyNumberFormat="1" applyFont="1" applyBorder="1" applyAlignment="1">
      <alignment horizontal="center" wrapText="1"/>
    </xf>
    <xf numFmtId="0" fontId="25" fillId="0" borderId="0" xfId="0" applyFont="1" applyAlignment="1">
      <alignment wrapText="1"/>
    </xf>
    <xf numFmtId="0" fontId="25" fillId="0" borderId="1" xfId="0" applyFont="1" applyBorder="1" applyAlignment="1">
      <alignment wrapText="1"/>
    </xf>
    <xf numFmtId="0" fontId="29" fillId="0" borderId="1" xfId="0" applyFont="1" applyBorder="1" applyAlignment="1">
      <alignment wrapText="1"/>
    </xf>
    <xf numFmtId="0" fontId="30" fillId="0" borderId="1" xfId="0" applyFont="1" applyBorder="1" applyAlignment="1">
      <alignment wrapText="1"/>
    </xf>
    <xf numFmtId="0" fontId="26" fillId="0" borderId="1" xfId="0" applyFont="1" applyBorder="1" applyAlignment="1">
      <alignment wrapText="1"/>
    </xf>
    <xf numFmtId="0" fontId="25" fillId="2" borderId="1" xfId="36" applyFont="1" applyFill="1" applyBorder="1" applyAlignment="1">
      <alignment vertical="top" wrapText="1"/>
    </xf>
    <xf numFmtId="0" fontId="25" fillId="0" borderId="0" xfId="0" applyFont="1" applyAlignment="1">
      <alignment horizontal="justify"/>
    </xf>
    <xf numFmtId="0" fontId="1" fillId="0" borderId="4" xfId="0" applyFont="1" applyBorder="1" applyAlignment="1">
      <alignment horizontal="center" wrapText="1"/>
    </xf>
    <xf numFmtId="0" fontId="30" fillId="0" borderId="16" xfId="0" applyFont="1" applyBorder="1" applyAlignment="1">
      <alignment wrapText="1"/>
    </xf>
    <xf numFmtId="0" fontId="30" fillId="0" borderId="4" xfId="0" applyFont="1" applyBorder="1" applyAlignment="1">
      <alignment horizontal="center" wrapText="1"/>
    </xf>
    <xf numFmtId="0" fontId="25" fillId="34" borderId="4" xfId="0" applyFont="1" applyFill="1" applyBorder="1" applyAlignment="1">
      <alignment wrapText="1"/>
    </xf>
    <xf numFmtId="0" fontId="29" fillId="0" borderId="17" xfId="0" applyNumberFormat="1" applyFont="1" applyBorder="1" applyAlignment="1">
      <alignment wrapText="1"/>
    </xf>
    <xf numFmtId="0" fontId="29" fillId="0" borderId="1" xfId="0" applyFont="1" applyBorder="1" applyAlignment="1">
      <alignment vertical="top" wrapText="1"/>
    </xf>
    <xf numFmtId="0" fontId="29" fillId="0" borderId="1" xfId="0" applyNumberFormat="1" applyFont="1" applyBorder="1" applyAlignment="1">
      <alignment vertical="top" wrapText="1"/>
    </xf>
    <xf numFmtId="49" fontId="5" fillId="0" borderId="0" xfId="0" applyNumberFormat="1" applyFont="1"/>
    <xf numFmtId="49" fontId="1" fillId="0" borderId="1" xfId="0" applyNumberFormat="1" applyFont="1" applyBorder="1" applyAlignment="1">
      <alignment horizontal="center" wrapText="1"/>
    </xf>
    <xf numFmtId="0" fontId="32" fillId="0" borderId="18" xfId="0" applyFont="1" applyBorder="1" applyAlignment="1">
      <alignment horizontal="center" vertical="top" wrapText="1"/>
    </xf>
    <xf numFmtId="0" fontId="31" fillId="0" borderId="2" xfId="0" applyFont="1" applyBorder="1" applyAlignment="1">
      <alignment horizontal="center" vertical="top" wrapText="1"/>
    </xf>
    <xf numFmtId="0" fontId="32" fillId="0" borderId="19" xfId="0" applyFont="1" applyBorder="1" applyAlignment="1">
      <alignment horizontal="center" vertical="top" wrapText="1"/>
    </xf>
    <xf numFmtId="0" fontId="31" fillId="0" borderId="3" xfId="0" applyFont="1" applyBorder="1" applyAlignment="1">
      <alignment horizontal="center" vertical="top" wrapText="1"/>
    </xf>
    <xf numFmtId="0" fontId="26" fillId="0" borderId="1" xfId="0" applyFont="1" applyBorder="1" applyAlignment="1">
      <alignment horizontal="center" wrapText="1"/>
    </xf>
    <xf numFmtId="0" fontId="26" fillId="0" borderId="1" xfId="0" applyFont="1" applyBorder="1" applyAlignment="1">
      <alignment vertical="center" wrapText="1"/>
    </xf>
    <xf numFmtId="0" fontId="30" fillId="0" borderId="1" xfId="0" applyFont="1" applyBorder="1" applyAlignment="1">
      <alignment vertical="top" wrapText="1"/>
    </xf>
    <xf numFmtId="0" fontId="26" fillId="0" borderId="1" xfId="0" applyFont="1" applyBorder="1" applyAlignment="1">
      <alignment vertical="top" wrapText="1"/>
    </xf>
    <xf numFmtId="49" fontId="28" fillId="0" borderId="1" xfId="0" applyNumberFormat="1" applyFont="1" applyBorder="1" applyAlignment="1">
      <alignment horizontal="center" wrapText="1"/>
    </xf>
    <xf numFmtId="0" fontId="28" fillId="0" borderId="1" xfId="0" applyFont="1" applyBorder="1" applyAlignment="1">
      <alignment horizontal="center" wrapText="1"/>
    </xf>
    <xf numFmtId="0" fontId="28" fillId="0" borderId="1" xfId="0" applyFont="1" applyBorder="1" applyAlignment="1">
      <alignment vertical="top" wrapText="1"/>
    </xf>
    <xf numFmtId="0" fontId="30" fillId="0" borderId="1" xfId="0" applyFont="1" applyBorder="1" applyAlignment="1">
      <alignment horizontal="center" wrapText="1"/>
    </xf>
    <xf numFmtId="0" fontId="26" fillId="0" borderId="4" xfId="0" applyFont="1" applyBorder="1" applyAlignment="1">
      <alignment vertical="top" wrapText="1"/>
    </xf>
    <xf numFmtId="0" fontId="29" fillId="0" borderId="4" xfId="0" applyFont="1" applyBorder="1" applyAlignment="1">
      <alignment vertical="top" wrapText="1"/>
    </xf>
    <xf numFmtId="0" fontId="25" fillId="0" borderId="1" xfId="0" applyFont="1" applyBorder="1" applyAlignment="1">
      <alignment vertical="top" wrapText="1"/>
    </xf>
    <xf numFmtId="0" fontId="27" fillId="0" borderId="1" xfId="0" applyFont="1" applyBorder="1" applyAlignment="1">
      <alignment vertical="top" wrapText="1"/>
    </xf>
    <xf numFmtId="0" fontId="25" fillId="0" borderId="1" xfId="0" applyFont="1" applyBorder="1" applyAlignment="1">
      <alignment horizontal="justify" vertical="top"/>
    </xf>
    <xf numFmtId="0" fontId="25" fillId="0" borderId="1" xfId="0" applyFont="1" applyBorder="1" applyAlignment="1">
      <alignment horizontal="justify" vertical="top" wrapText="1"/>
    </xf>
    <xf numFmtId="0" fontId="29" fillId="0" borderId="1" xfId="0" applyFont="1" applyBorder="1" applyAlignment="1">
      <alignment horizontal="justify" vertical="top" wrapText="1"/>
    </xf>
    <xf numFmtId="0" fontId="29" fillId="0" borderId="1" xfId="0" applyFont="1" applyBorder="1" applyAlignment="1">
      <alignment horizontal="justify" vertical="top"/>
    </xf>
    <xf numFmtId="0" fontId="25" fillId="2" borderId="1" xfId="36" applyNumberFormat="1" applyFont="1" applyFill="1" applyBorder="1" applyAlignment="1">
      <alignment vertical="top" wrapText="1"/>
    </xf>
    <xf numFmtId="0" fontId="25" fillId="0" borderId="1" xfId="0" applyFont="1" applyBorder="1" applyAlignment="1">
      <alignment horizontal="left" vertical="top" wrapText="1"/>
    </xf>
    <xf numFmtId="0" fontId="27" fillId="0" borderId="1" xfId="0" applyFont="1" applyBorder="1" applyAlignment="1">
      <alignment horizontal="left" vertical="top" wrapText="1"/>
    </xf>
    <xf numFmtId="49" fontId="7" fillId="2" borderId="1" xfId="36" applyNumberFormat="1" applyFont="1" applyFill="1" applyBorder="1" applyAlignment="1">
      <alignment horizontal="center" shrinkToFit="1"/>
    </xf>
    <xf numFmtId="0" fontId="2" fillId="0" borderId="3" xfId="0" applyFont="1" applyBorder="1" applyAlignment="1">
      <alignment horizontal="center" wrapText="1"/>
    </xf>
    <xf numFmtId="0" fontId="27" fillId="0" borderId="16" xfId="0" applyFont="1" applyBorder="1" applyAlignment="1">
      <alignment vertical="top" wrapText="1"/>
    </xf>
    <xf numFmtId="0" fontId="25" fillId="0" borderId="16" xfId="0" applyFont="1" applyBorder="1" applyAlignment="1">
      <alignment vertical="top" wrapText="1"/>
    </xf>
    <xf numFmtId="0" fontId="28" fillId="0" borderId="2" xfId="0" applyFont="1" applyBorder="1" applyAlignment="1">
      <alignment horizontal="center" wrapText="1"/>
    </xf>
    <xf numFmtId="0" fontId="30" fillId="0" borderId="2" xfId="0" applyFont="1" applyBorder="1" applyAlignment="1">
      <alignment horizontal="center" wrapText="1"/>
    </xf>
    <xf numFmtId="0" fontId="27" fillId="0" borderId="1" xfId="0" applyFont="1" applyBorder="1" applyAlignment="1">
      <alignment vertical="top"/>
    </xf>
    <xf numFmtId="0" fontId="28" fillId="0" borderId="1" xfId="0" applyFont="1" applyBorder="1" applyAlignment="1">
      <alignment horizontal="center" vertical="top" wrapText="1"/>
    </xf>
    <xf numFmtId="0" fontId="25" fillId="0" borderId="1" xfId="0" applyNumberFormat="1" applyFont="1" applyBorder="1" applyAlignment="1">
      <alignment vertical="top" wrapText="1"/>
    </xf>
    <xf numFmtId="0" fontId="25" fillId="0" borderId="4" xfId="0" applyFont="1" applyBorder="1" applyAlignment="1">
      <alignment horizontal="left" vertical="top" wrapText="1"/>
    </xf>
    <xf numFmtId="0" fontId="29" fillId="0" borderId="2" xfId="0" applyFont="1" applyBorder="1" applyAlignment="1">
      <alignment vertical="top" wrapText="1"/>
    </xf>
    <xf numFmtId="0" fontId="28" fillId="0" borderId="2" xfId="0" applyFont="1" applyBorder="1" applyAlignment="1">
      <alignment vertical="top" wrapText="1"/>
    </xf>
    <xf numFmtId="0" fontId="25" fillId="0" borderId="2" xfId="0" applyFont="1" applyBorder="1" applyAlignment="1">
      <alignment horizontal="justify"/>
    </xf>
    <xf numFmtId="0" fontId="29" fillId="0" borderId="2" xfId="0" applyNumberFormat="1" applyFont="1" applyBorder="1" applyAlignment="1">
      <alignment vertical="top" wrapText="1"/>
    </xf>
    <xf numFmtId="0" fontId="27" fillId="2" borderId="1" xfId="36" applyFont="1" applyFill="1" applyBorder="1" applyAlignment="1">
      <alignment vertical="top" wrapText="1"/>
    </xf>
    <xf numFmtId="0" fontId="30" fillId="0" borderId="4" xfId="0" applyFont="1" applyBorder="1" applyAlignment="1">
      <alignment vertical="top" wrapText="1"/>
    </xf>
    <xf numFmtId="0" fontId="29" fillId="0" borderId="1" xfId="0" applyFont="1" applyFill="1" applyBorder="1" applyAlignment="1">
      <alignment wrapText="1"/>
    </xf>
    <xf numFmtId="2" fontId="34" fillId="0" borderId="1" xfId="0" applyNumberFormat="1" applyFont="1" applyBorder="1" applyAlignment="1">
      <alignment horizontal="center" wrapText="1"/>
    </xf>
    <xf numFmtId="2" fontId="35" fillId="0" borderId="1" xfId="0" applyNumberFormat="1" applyFont="1" applyBorder="1" applyAlignment="1">
      <alignment horizontal="center" wrapText="1"/>
    </xf>
    <xf numFmtId="49" fontId="33" fillId="2" borderId="1" xfId="36" applyNumberFormat="1" applyFont="1" applyFill="1" applyBorder="1" applyAlignment="1">
      <alignment horizontal="center" shrinkToFit="1"/>
    </xf>
    <xf numFmtId="0" fontId="27" fillId="0" borderId="1" xfId="0" applyFont="1" applyBorder="1" applyAlignment="1">
      <alignment horizontal="center"/>
    </xf>
    <xf numFmtId="0" fontId="29" fillId="0" borderId="1" xfId="0" applyFont="1" applyBorder="1" applyAlignment="1">
      <alignment horizontal="center" wrapText="1"/>
    </xf>
    <xf numFmtId="0" fontId="25" fillId="0" borderId="1" xfId="0" applyFont="1" applyBorder="1" applyAlignment="1">
      <alignment horizontal="center"/>
    </xf>
    <xf numFmtId="0" fontId="25" fillId="0" borderId="1" xfId="0" applyFont="1" applyFill="1" applyBorder="1" applyAlignment="1">
      <alignment horizontal="center"/>
    </xf>
    <xf numFmtId="49" fontId="27" fillId="2" borderId="1" xfId="36" applyNumberFormat="1" applyFont="1" applyFill="1" applyBorder="1" applyAlignment="1">
      <alignment horizontal="center" shrinkToFit="1"/>
    </xf>
    <xf numFmtId="0" fontId="25" fillId="0" borderId="0" xfId="0" applyFont="1" applyAlignment="1">
      <alignment horizontal="center"/>
    </xf>
    <xf numFmtId="0" fontId="25" fillId="0" borderId="1" xfId="0" applyFont="1" applyBorder="1" applyAlignment="1">
      <alignment horizontal="center" wrapText="1"/>
    </xf>
    <xf numFmtId="0" fontId="4" fillId="0" borderId="4" xfId="0" applyFont="1" applyBorder="1" applyAlignment="1">
      <alignment horizontal="center"/>
    </xf>
    <xf numFmtId="0" fontId="29" fillId="0" borderId="1" xfId="0" applyFont="1" applyBorder="1" applyAlignment="1">
      <alignment horizontal="center"/>
    </xf>
    <xf numFmtId="0" fontId="27" fillId="0" borderId="1" xfId="0" applyFont="1" applyBorder="1" applyAlignment="1">
      <alignment horizontal="center" wrapText="1"/>
    </xf>
    <xf numFmtId="0" fontId="27" fillId="0" borderId="3" xfId="0" applyFont="1" applyBorder="1" applyAlignment="1">
      <alignment horizontal="center" wrapText="1"/>
    </xf>
    <xf numFmtId="0" fontId="25" fillId="2" borderId="1" xfId="36" applyFont="1" applyFill="1" applyBorder="1" applyAlignment="1">
      <alignment horizontal="center" wrapText="1"/>
    </xf>
    <xf numFmtId="0" fontId="25" fillId="2" borderId="1" xfId="36" applyNumberFormat="1" applyFont="1" applyFill="1" applyBorder="1" applyAlignment="1">
      <alignment horizontal="center" wrapText="1"/>
    </xf>
    <xf numFmtId="0" fontId="29" fillId="0" borderId="3" xfId="0" applyFont="1" applyBorder="1" applyAlignment="1">
      <alignment horizontal="center" wrapText="1"/>
    </xf>
    <xf numFmtId="0" fontId="5" fillId="2" borderId="3" xfId="36" applyFont="1" applyFill="1" applyBorder="1" applyAlignment="1">
      <alignment horizontal="center" wrapText="1"/>
    </xf>
    <xf numFmtId="0" fontId="26" fillId="0" borderId="4" xfId="0" applyFont="1" applyBorder="1" applyAlignment="1">
      <alignment horizontal="center" wrapText="1"/>
    </xf>
    <xf numFmtId="0" fontId="29" fillId="0" borderId="4" xfId="0" applyFont="1" applyBorder="1" applyAlignment="1">
      <alignment horizontal="center" wrapText="1"/>
    </xf>
    <xf numFmtId="0" fontId="29" fillId="0" borderId="17" xfId="0" applyFont="1" applyBorder="1" applyAlignment="1">
      <alignment horizontal="center" wrapText="1"/>
    </xf>
    <xf numFmtId="0" fontId="25" fillId="0" borderId="1" xfId="0" applyNumberFormat="1" applyFont="1" applyBorder="1" applyAlignment="1">
      <alignment horizontal="center" wrapText="1"/>
    </xf>
    <xf numFmtId="0" fontId="25" fillId="0" borderId="4" xfId="0" applyFont="1" applyBorder="1" applyAlignment="1">
      <alignment horizontal="center" wrapText="1"/>
    </xf>
    <xf numFmtId="0" fontId="29" fillId="0" borderId="2" xfId="0" applyFont="1" applyBorder="1" applyAlignment="1">
      <alignment horizontal="center" wrapText="1"/>
    </xf>
    <xf numFmtId="2" fontId="3" fillId="34" borderId="2" xfId="0" applyNumberFormat="1" applyFont="1" applyFill="1" applyBorder="1" applyAlignment="1">
      <alignment wrapText="1"/>
    </xf>
    <xf numFmtId="2" fontId="3" fillId="0" borderId="2" xfId="0" applyNumberFormat="1" applyFont="1" applyBorder="1" applyAlignment="1">
      <alignment wrapText="1"/>
    </xf>
    <xf numFmtId="2" fontId="3" fillId="0" borderId="1" xfId="0" applyNumberFormat="1" applyFont="1" applyBorder="1"/>
    <xf numFmtId="2" fontId="3" fillId="0" borderId="1" xfId="0" applyNumberFormat="1" applyFont="1" applyBorder="1" applyAlignment="1">
      <alignment wrapText="1"/>
    </xf>
    <xf numFmtId="2" fontId="4" fillId="0" borderId="1" xfId="0" applyNumberFormat="1" applyFont="1" applyBorder="1"/>
    <xf numFmtId="2" fontId="3" fillId="2" borderId="1" xfId="36" applyNumberFormat="1" applyFont="1" applyFill="1" applyBorder="1" applyAlignment="1">
      <alignment horizontal="center" shrinkToFit="1"/>
    </xf>
    <xf numFmtId="0" fontId="26" fillId="0" borderId="1" xfId="0" applyFont="1" applyBorder="1" applyAlignment="1">
      <alignment horizontal="center"/>
    </xf>
    <xf numFmtId="0" fontId="25" fillId="0" borderId="1" xfId="0" applyFont="1" applyBorder="1"/>
    <xf numFmtId="2" fontId="35" fillId="34" borderId="1" xfId="0" applyNumberFormat="1" applyFont="1" applyFill="1" applyBorder="1" applyAlignment="1">
      <alignment horizontal="center" wrapText="1"/>
    </xf>
    <xf numFmtId="0" fontId="25" fillId="2" borderId="1" xfId="36" applyFont="1" applyFill="1" applyBorder="1" applyAlignment="1">
      <alignment wrapText="1"/>
    </xf>
    <xf numFmtId="2" fontId="4" fillId="34" borderId="1" xfId="36" applyNumberFormat="1" applyFont="1" applyFill="1" applyBorder="1" applyAlignment="1">
      <alignment horizontal="center" shrinkToFit="1"/>
    </xf>
    <xf numFmtId="0" fontId="30" fillId="0" borderId="20" xfId="0" applyFont="1" applyBorder="1" applyAlignment="1">
      <alignment wrapText="1"/>
    </xf>
    <xf numFmtId="0" fontId="30" fillId="0" borderId="2" xfId="0" quotePrefix="1" applyFont="1" applyBorder="1" applyAlignment="1">
      <alignment horizontal="center" wrapText="1"/>
    </xf>
    <xf numFmtId="0" fontId="26" fillId="0" borderId="2" xfId="0" applyNumberFormat="1" applyFont="1" applyBorder="1" applyAlignment="1">
      <alignment vertical="top" wrapText="1"/>
    </xf>
    <xf numFmtId="0" fontId="28" fillId="0" borderId="2" xfId="0" quotePrefix="1" applyFont="1" applyBorder="1" applyAlignment="1">
      <alignment horizontal="center" wrapText="1"/>
    </xf>
    <xf numFmtId="0" fontId="27" fillId="0" borderId="1" xfId="0" applyFont="1" applyBorder="1"/>
    <xf numFmtId="0" fontId="28" fillId="0" borderId="4" xfId="0" applyFont="1" applyBorder="1" applyAlignment="1">
      <alignment horizontal="center" wrapText="1"/>
    </xf>
    <xf numFmtId="2" fontId="34" fillId="34" borderId="1" xfId="0" applyNumberFormat="1" applyFont="1" applyFill="1" applyBorder="1" applyAlignment="1">
      <alignment horizontal="center" wrapText="1"/>
    </xf>
    <xf numFmtId="0" fontId="27" fillId="0" borderId="1" xfId="0" applyFont="1" applyBorder="1" applyAlignment="1">
      <alignment wrapText="1"/>
    </xf>
    <xf numFmtId="0" fontId="25" fillId="0" borderId="4" xfId="0" applyFont="1" applyBorder="1" applyAlignment="1"/>
    <xf numFmtId="2" fontId="4" fillId="34" borderId="1" xfId="0" applyNumberFormat="1" applyFont="1" applyFill="1" applyBorder="1" applyAlignment="1">
      <alignment horizontal="center"/>
    </xf>
    <xf numFmtId="0" fontId="29" fillId="0" borderId="1" xfId="0" applyFont="1" applyBorder="1"/>
    <xf numFmtId="0" fontId="6" fillId="0" borderId="1" xfId="0" applyFont="1" applyBorder="1"/>
    <xf numFmtId="2" fontId="4" fillId="34" borderId="1" xfId="0" applyNumberFormat="1" applyFont="1" applyFill="1" applyBorder="1" applyAlignment="1">
      <alignment horizontal="center" wrapText="1"/>
    </xf>
    <xf numFmtId="49" fontId="2" fillId="0" borderId="3" xfId="0" applyNumberFormat="1" applyFont="1" applyBorder="1" applyAlignment="1">
      <alignment horizontal="center" wrapText="1"/>
    </xf>
    <xf numFmtId="0" fontId="6" fillId="0" borderId="1" xfId="0" applyFont="1" applyBorder="1" applyAlignment="1">
      <alignment horizontal="center"/>
    </xf>
    <xf numFmtId="2" fontId="6" fillId="0" borderId="1" xfId="0" applyNumberFormat="1" applyFont="1" applyBorder="1" applyAlignment="1">
      <alignment horizontal="center"/>
    </xf>
    <xf numFmtId="49" fontId="6" fillId="0" borderId="0" xfId="0" applyNumberFormat="1" applyFont="1"/>
    <xf numFmtId="0" fontId="5" fillId="0" borderId="0" xfId="0" applyFont="1" applyAlignment="1">
      <alignment horizontal="center"/>
    </xf>
    <xf numFmtId="0" fontId="6" fillId="0" borderId="0" xfId="0" applyFont="1" applyAlignment="1">
      <alignment horizontal="center"/>
    </xf>
    <xf numFmtId="2" fontId="3" fillId="34" borderId="2" xfId="0" applyNumberFormat="1" applyFont="1" applyFill="1" applyBorder="1" applyAlignment="1">
      <alignment horizontal="center" wrapText="1"/>
    </xf>
    <xf numFmtId="2" fontId="3" fillId="0" borderId="2" xfId="0" applyNumberFormat="1" applyFont="1" applyBorder="1" applyAlignment="1">
      <alignment horizontal="center" wrapText="1"/>
    </xf>
    <xf numFmtId="2" fontId="3" fillId="0" borderId="1" xfId="0" applyNumberFormat="1" applyFont="1" applyBorder="1" applyAlignment="1">
      <alignment horizontal="center"/>
    </xf>
    <xf numFmtId="2" fontId="3" fillId="0" borderId="1" xfId="0" applyNumberFormat="1" applyFont="1" applyBorder="1" applyAlignment="1">
      <alignment horizontal="center" wrapText="1"/>
    </xf>
    <xf numFmtId="2" fontId="4" fillId="0" borderId="1" xfId="0" applyNumberFormat="1" applyFont="1" applyBorder="1" applyAlignment="1">
      <alignment horizontal="center"/>
    </xf>
    <xf numFmtId="2" fontId="4" fillId="0" borderId="1" xfId="0" applyNumberFormat="1" applyFont="1" applyFill="1" applyBorder="1" applyAlignment="1">
      <alignment horizontal="center"/>
    </xf>
    <xf numFmtId="2" fontId="6" fillId="0" borderId="0" xfId="0" applyNumberFormat="1" applyFont="1" applyAlignment="1">
      <alignment horizontal="center"/>
    </xf>
    <xf numFmtId="49" fontId="6" fillId="0" borderId="0" xfId="0" applyNumberFormat="1" applyFont="1" applyAlignment="1">
      <alignment horizontal="center"/>
    </xf>
    <xf numFmtId="2" fontId="30" fillId="0" borderId="1" xfId="0" applyNumberFormat="1" applyFont="1" applyBorder="1" applyAlignment="1">
      <alignment horizontal="center" wrapText="1"/>
    </xf>
    <xf numFmtId="0" fontId="6" fillId="0" borderId="16" xfId="0" applyFont="1" applyBorder="1"/>
    <xf numFmtId="2" fontId="35" fillId="34" borderId="2" xfId="0" applyNumberFormat="1" applyFont="1" applyFill="1" applyBorder="1" applyAlignment="1">
      <alignment horizontal="center" wrapText="1"/>
    </xf>
    <xf numFmtId="2" fontId="35" fillId="34" borderId="3" xfId="0" applyNumberFormat="1" applyFont="1" applyFill="1" applyBorder="1" applyAlignment="1">
      <alignment horizontal="center" wrapText="1"/>
    </xf>
    <xf numFmtId="0" fontId="29" fillId="0" borderId="1" xfId="0" applyFont="1" applyFill="1" applyBorder="1"/>
    <xf numFmtId="0" fontId="25" fillId="0" borderId="1" xfId="0" quotePrefix="1" applyFont="1" applyBorder="1" applyAlignment="1">
      <alignment horizontal="center"/>
    </xf>
    <xf numFmtId="2" fontId="5" fillId="2" borderId="1" xfId="36" quotePrefix="1" applyNumberFormat="1" applyFont="1" applyFill="1" applyBorder="1" applyAlignment="1">
      <alignment horizontal="center" shrinkToFit="1"/>
    </xf>
    <xf numFmtId="0" fontId="26" fillId="0" borderId="0" xfId="0" applyFont="1" applyAlignment="1">
      <alignment horizontal="center"/>
    </xf>
    <xf numFmtId="0" fontId="5" fillId="0" borderId="0" xfId="0" applyFont="1" applyBorder="1" applyAlignment="1">
      <alignment horizontal="center"/>
    </xf>
    <xf numFmtId="0" fontId="32" fillId="0" borderId="25" xfId="0" applyFont="1" applyBorder="1" applyAlignment="1">
      <alignment horizontal="center" vertical="top" wrapText="1"/>
    </xf>
    <xf numFmtId="0" fontId="2" fillId="0" borderId="2" xfId="0" applyFont="1" applyBorder="1" applyAlignment="1">
      <alignment horizontal="center" wrapText="1"/>
    </xf>
    <xf numFmtId="49" fontId="1" fillId="0" borderId="2" xfId="0" applyNumberFormat="1" applyFont="1" applyBorder="1" applyAlignment="1">
      <alignment horizontal="center" wrapText="1"/>
    </xf>
    <xf numFmtId="0" fontId="2" fillId="0" borderId="17" xfId="0" applyFont="1" applyBorder="1" applyAlignment="1">
      <alignment horizontal="center" wrapText="1"/>
    </xf>
    <xf numFmtId="0" fontId="2" fillId="0" borderId="26" xfId="0" applyFont="1" applyBorder="1" applyAlignment="1">
      <alignment horizontal="center" wrapText="1"/>
    </xf>
    <xf numFmtId="0" fontId="2" fillId="0" borderId="1" xfId="0" quotePrefix="1" applyFont="1" applyBorder="1" applyAlignment="1">
      <alignment horizontal="center" wrapText="1"/>
    </xf>
    <xf numFmtId="0" fontId="30" fillId="0" borderId="4" xfId="0" quotePrefix="1" applyFont="1" applyBorder="1" applyAlignment="1">
      <alignment horizontal="center" wrapText="1"/>
    </xf>
    <xf numFmtId="0" fontId="1" fillId="0" borderId="4" xfId="0" quotePrefix="1" applyFont="1" applyBorder="1" applyAlignment="1">
      <alignment horizontal="center" wrapText="1"/>
    </xf>
    <xf numFmtId="0" fontId="30" fillId="0" borderId="1" xfId="0" quotePrefix="1" applyFont="1" applyBorder="1" applyAlignment="1">
      <alignment horizontal="center" wrapText="1"/>
    </xf>
    <xf numFmtId="49" fontId="5" fillId="2" borderId="1" xfId="36" quotePrefix="1" applyNumberFormat="1" applyFont="1" applyFill="1" applyBorder="1" applyAlignment="1">
      <alignment horizontal="center" shrinkToFit="1"/>
    </xf>
    <xf numFmtId="2" fontId="5" fillId="2" borderId="1" xfId="36" applyNumberFormat="1" applyFont="1" applyFill="1" applyBorder="1" applyAlignment="1">
      <alignment horizontal="center" shrinkToFit="1"/>
    </xf>
    <xf numFmtId="0" fontId="30" fillId="0" borderId="16" xfId="0" applyFont="1" applyBorder="1" applyAlignment="1">
      <alignment vertical="top" wrapText="1"/>
    </xf>
    <xf numFmtId="0" fontId="2" fillId="0" borderId="4" xfId="0" quotePrefix="1" applyFont="1" applyBorder="1" applyAlignment="1">
      <alignment horizontal="center" wrapText="1"/>
    </xf>
    <xf numFmtId="0" fontId="25" fillId="0" borderId="4" xfId="0" quotePrefix="1" applyFont="1" applyBorder="1" applyAlignment="1">
      <alignment horizontal="center"/>
    </xf>
    <xf numFmtId="0" fontId="25" fillId="0" borderId="4" xfId="0" applyFont="1" applyBorder="1" applyAlignment="1">
      <alignment horizontal="center"/>
    </xf>
    <xf numFmtId="0" fontId="2" fillId="0" borderId="2" xfId="0" quotePrefix="1" applyFont="1" applyBorder="1" applyAlignment="1">
      <alignment horizontal="center" wrapText="1"/>
    </xf>
    <xf numFmtId="0" fontId="32" fillId="0" borderId="1" xfId="0" applyFont="1" applyBorder="1" applyAlignment="1">
      <alignment horizontal="center" vertical="top" wrapText="1"/>
    </xf>
    <xf numFmtId="0" fontId="1" fillId="0" borderId="1" xfId="0" quotePrefix="1" applyFont="1" applyBorder="1" applyAlignment="1">
      <alignment horizontal="center" wrapText="1"/>
    </xf>
    <xf numFmtId="49" fontId="2" fillId="0" borderId="1" xfId="0" quotePrefix="1" applyNumberFormat="1" applyFont="1" applyBorder="1" applyAlignment="1">
      <alignment horizontal="center" wrapText="1"/>
    </xf>
    <xf numFmtId="49" fontId="2" fillId="0" borderId="3" xfId="0" quotePrefix="1" applyNumberFormat="1" applyFont="1" applyBorder="1" applyAlignment="1">
      <alignment horizontal="center" wrapText="1"/>
    </xf>
    <xf numFmtId="0" fontId="2" fillId="0" borderId="3" xfId="0" quotePrefix="1" applyFont="1" applyBorder="1" applyAlignment="1">
      <alignment horizontal="center" wrapText="1"/>
    </xf>
    <xf numFmtId="0" fontId="1" fillId="0" borderId="3" xfId="0" applyFont="1" applyBorder="1" applyAlignment="1">
      <alignment horizontal="center" wrapText="1"/>
    </xf>
    <xf numFmtId="0" fontId="1" fillId="0" borderId="3" xfId="0" quotePrefix="1" applyFont="1" applyBorder="1" applyAlignment="1">
      <alignment horizontal="center" wrapText="1"/>
    </xf>
    <xf numFmtId="0" fontId="25" fillId="0" borderId="0" xfId="0" applyFont="1"/>
    <xf numFmtId="0" fontId="25" fillId="0" borderId="3" xfId="0" applyFont="1" applyBorder="1" applyAlignment="1">
      <alignment horizontal="center"/>
    </xf>
    <xf numFmtId="0" fontId="26" fillId="0" borderId="0" xfId="0" applyFont="1" applyAlignment="1">
      <alignment horizontal="center"/>
    </xf>
    <xf numFmtId="0" fontId="5" fillId="0" borderId="5" xfId="0" applyFont="1" applyBorder="1" applyAlignment="1">
      <alignment horizontal="center"/>
    </xf>
    <xf numFmtId="0" fontId="32" fillId="0" borderId="22" xfId="0" applyFont="1" applyBorder="1" applyAlignment="1">
      <alignment horizontal="center" vertical="top" wrapText="1"/>
    </xf>
    <xf numFmtId="0" fontId="32" fillId="0" borderId="23" xfId="0" applyFont="1" applyBorder="1" applyAlignment="1">
      <alignment horizontal="center" vertical="top" wrapText="1"/>
    </xf>
    <xf numFmtId="0" fontId="32" fillId="0" borderId="15" xfId="0" applyFont="1" applyBorder="1" applyAlignment="1">
      <alignment horizontal="center" vertical="top" wrapText="1"/>
    </xf>
    <xf numFmtId="0" fontId="32" fillId="0" borderId="24" xfId="0" applyFont="1" applyBorder="1" applyAlignment="1">
      <alignment horizontal="center" vertical="top" wrapText="1"/>
    </xf>
    <xf numFmtId="0" fontId="32" fillId="0" borderId="18" xfId="0" applyFont="1" applyBorder="1" applyAlignment="1">
      <alignment horizontal="center" vertical="top" wrapText="1"/>
    </xf>
    <xf numFmtId="0" fontId="26" fillId="0" borderId="15" xfId="0" applyFont="1" applyBorder="1" applyAlignment="1">
      <alignment horizontal="center" vertical="top" wrapText="1"/>
    </xf>
    <xf numFmtId="0" fontId="26" fillId="0" borderId="24" xfId="0" applyFont="1" applyBorder="1" applyAlignment="1">
      <alignment horizontal="center" vertical="top" wrapText="1"/>
    </xf>
  </cellXfs>
  <cellStyles count="49">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xl34" xfId="48"/>
    <cellStyle name="xl37" xfId="47"/>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3" xfId="36"/>
    <cellStyle name="Плохой" xfId="37" builtinId="27" customBuiltin="1"/>
    <cellStyle name="Пояснение" xfId="38" builtinId="53" customBuiltin="1"/>
    <cellStyle name="Примечание 2" xfId="39"/>
    <cellStyle name="Примечание 3" xfId="40"/>
    <cellStyle name="Примечание 4" xfId="41"/>
    <cellStyle name="Примечание 5" xfId="42"/>
    <cellStyle name="Примечание 6" xfId="43"/>
    <cellStyle name="Связанная ячейка" xfId="44" builtinId="24" customBuiltin="1"/>
    <cellStyle name="Текст предупреждения" xfId="45" builtinId="11" customBuiltin="1"/>
    <cellStyle name="Хороший" xfId="46"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5;&#1088;&#1080;&#1083;&#1086;&#1078;&#1077;&#1085;&#1080;&#1103;%207%20%20&#1082;%20&#1073;&#1102;&#1078;&#1077;&#1090;&#1091;%202020&#1074;&#1090;&#1086;&#1088;&#1086;&#1077;%20&#1095;&#1090;&#1077;&#1085;&#1080;&#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риложение 6"/>
    </sheetNames>
    <sheetDataSet>
      <sheetData sheetId="0" refreshError="1">
        <row r="13">
          <cell r="D13">
            <v>4924003</v>
          </cell>
        </row>
        <row r="96">
          <cell r="D96">
            <v>210588</v>
          </cell>
        </row>
        <row r="149">
          <cell r="D149">
            <v>20000</v>
          </cell>
        </row>
        <row r="204">
          <cell r="D204">
            <v>236000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J216"/>
  <sheetViews>
    <sheetView tabSelected="1" topLeftCell="A179" workbookViewId="0">
      <selection activeCell="F105" sqref="F105"/>
    </sheetView>
  </sheetViews>
  <sheetFormatPr defaultColWidth="9.109375" defaultRowHeight="15"/>
  <cols>
    <col min="1" max="1" width="80.109375" style="5" customWidth="1"/>
    <col min="2" max="2" width="7.44140625" style="5" customWidth="1"/>
    <col min="3" max="3" width="7.5546875" style="5" customWidth="1"/>
    <col min="4" max="4" width="6.44140625" style="5" customWidth="1"/>
    <col min="5" max="5" width="19.6640625" style="5" customWidth="1"/>
    <col min="6" max="6" width="6.88671875" style="5" customWidth="1"/>
    <col min="7" max="7" width="15.88671875" style="5" customWidth="1"/>
    <col min="8" max="8" width="18.33203125" style="117" customWidth="1"/>
    <col min="9" max="9" width="19" style="5" hidden="1" customWidth="1"/>
    <col min="10" max="10" width="21" style="5" hidden="1" customWidth="1"/>
    <col min="11" max="16384" width="9.109375" style="5"/>
  </cols>
  <sheetData>
    <row r="1" spans="1:10" ht="15.6">
      <c r="A1" s="4"/>
      <c r="B1" s="4"/>
      <c r="C1" s="4" t="s">
        <v>238</v>
      </c>
      <c r="D1" s="4"/>
      <c r="E1" s="4"/>
      <c r="F1" s="22"/>
      <c r="G1" s="22"/>
      <c r="H1" s="116"/>
    </row>
    <row r="2" spans="1:10" ht="15.6">
      <c r="A2" s="4"/>
      <c r="B2" s="4"/>
      <c r="C2" s="4" t="s">
        <v>0</v>
      </c>
      <c r="D2" s="4"/>
      <c r="E2" s="4"/>
      <c r="F2" s="22"/>
      <c r="G2" s="22"/>
      <c r="H2" s="116"/>
    </row>
    <row r="3" spans="1:10" ht="15.6">
      <c r="A3" s="4"/>
      <c r="B3" s="4"/>
      <c r="C3" s="4" t="s">
        <v>268</v>
      </c>
      <c r="D3" s="4"/>
      <c r="E3" s="4"/>
      <c r="F3" s="22"/>
      <c r="G3" s="22"/>
      <c r="H3" s="116"/>
    </row>
    <row r="4" spans="1:10" ht="17.399999999999999">
      <c r="A4" s="160" t="s">
        <v>267</v>
      </c>
      <c r="B4" s="160"/>
      <c r="C4" s="160"/>
      <c r="D4" s="160"/>
      <c r="E4" s="160"/>
      <c r="F4" s="160"/>
      <c r="G4" s="133"/>
    </row>
    <row r="5" spans="1:10" ht="17.399999999999999">
      <c r="A5" s="160"/>
      <c r="B5" s="160"/>
      <c r="C5" s="160"/>
      <c r="D5" s="160"/>
      <c r="E5" s="160"/>
      <c r="F5" s="160"/>
      <c r="G5" s="133"/>
    </row>
    <row r="6" spans="1:10" ht="16.2" thickBot="1">
      <c r="A6" s="161"/>
      <c r="B6" s="161"/>
      <c r="C6" s="161"/>
      <c r="D6" s="161"/>
      <c r="E6" s="161"/>
      <c r="F6" s="161"/>
      <c r="G6" s="134"/>
    </row>
    <row r="7" spans="1:10" ht="31.5" customHeight="1">
      <c r="A7" s="167" t="s">
        <v>1</v>
      </c>
      <c r="B7" s="166" t="s">
        <v>77</v>
      </c>
      <c r="C7" s="24" t="s">
        <v>78</v>
      </c>
      <c r="D7" s="166" t="s">
        <v>79</v>
      </c>
      <c r="E7" s="164" t="s">
        <v>2</v>
      </c>
      <c r="F7" s="162" t="s">
        <v>3</v>
      </c>
      <c r="G7" s="151"/>
      <c r="H7" s="25" t="s">
        <v>266</v>
      </c>
      <c r="I7" s="25" t="s">
        <v>269</v>
      </c>
      <c r="J7" s="25" t="s">
        <v>270</v>
      </c>
    </row>
    <row r="8" spans="1:10" ht="15.75" customHeight="1">
      <c r="A8" s="168"/>
      <c r="B8" s="165"/>
      <c r="C8" s="26"/>
      <c r="D8" s="165"/>
      <c r="E8" s="165"/>
      <c r="F8" s="163"/>
      <c r="G8" s="135"/>
      <c r="H8" s="27" t="s">
        <v>80</v>
      </c>
      <c r="I8" s="27" t="s">
        <v>80</v>
      </c>
      <c r="J8" s="27" t="s">
        <v>80</v>
      </c>
    </row>
    <row r="9" spans="1:10" ht="52.2">
      <c r="A9" s="12" t="s">
        <v>81</v>
      </c>
      <c r="B9" s="28" t="s">
        <v>82</v>
      </c>
      <c r="C9" s="28"/>
      <c r="D9" s="28"/>
      <c r="E9" s="67"/>
      <c r="F9" s="2"/>
      <c r="G9" s="150">
        <v>-890000</v>
      </c>
      <c r="H9" s="118">
        <f>H10+H21+H33+H29+H31+H36+H38</f>
        <v>30701464.379999999</v>
      </c>
      <c r="I9" s="88">
        <f>I10+I21+I33+I29+I31+I36</f>
        <v>21485706.16</v>
      </c>
      <c r="J9" s="88">
        <f>J10+J21+J33+J29+J31+J36</f>
        <v>16661628.16</v>
      </c>
    </row>
    <row r="10" spans="1:10" ht="18">
      <c r="A10" s="29" t="s">
        <v>83</v>
      </c>
      <c r="B10" s="68"/>
      <c r="C10" s="28" t="s">
        <v>84</v>
      </c>
      <c r="D10" s="28">
        <v>13</v>
      </c>
      <c r="E10" s="69"/>
      <c r="F10" s="2"/>
      <c r="G10" s="136"/>
      <c r="H10" s="119">
        <f>SUM(H11:H20)</f>
        <v>15743251</v>
      </c>
      <c r="I10" s="89">
        <f t="shared" ref="I10:J10" si="0">SUM(I11:I20)</f>
        <v>10513857</v>
      </c>
      <c r="J10" s="89">
        <f t="shared" si="0"/>
        <v>10513857</v>
      </c>
    </row>
    <row r="11" spans="1:10" ht="126">
      <c r="A11" s="20" t="s">
        <v>85</v>
      </c>
      <c r="B11" s="68"/>
      <c r="C11" s="68" t="s">
        <v>84</v>
      </c>
      <c r="D11" s="68">
        <v>13</v>
      </c>
      <c r="E11" s="69" t="s">
        <v>86</v>
      </c>
      <c r="F11" s="2">
        <v>100</v>
      </c>
      <c r="G11" s="2"/>
      <c r="H11" s="96">
        <v>4762019</v>
      </c>
      <c r="I11" s="110">
        <v>4759707</v>
      </c>
      <c r="J11" s="110">
        <v>4759707</v>
      </c>
    </row>
    <row r="12" spans="1:10" ht="72">
      <c r="A12" s="20" t="s">
        <v>87</v>
      </c>
      <c r="B12" s="68"/>
      <c r="C12" s="68" t="s">
        <v>84</v>
      </c>
      <c r="D12" s="68">
        <v>13</v>
      </c>
      <c r="E12" s="69" t="s">
        <v>88</v>
      </c>
      <c r="F12" s="2">
        <v>200</v>
      </c>
      <c r="G12" s="2"/>
      <c r="H12" s="96">
        <v>657460</v>
      </c>
      <c r="I12" s="110">
        <v>637998</v>
      </c>
      <c r="J12" s="110">
        <v>637998</v>
      </c>
    </row>
    <row r="13" spans="1:10" ht="72">
      <c r="A13" s="20" t="s">
        <v>89</v>
      </c>
      <c r="B13" s="68"/>
      <c r="C13" s="68" t="s">
        <v>84</v>
      </c>
      <c r="D13" s="68">
        <v>13</v>
      </c>
      <c r="E13" s="69" t="s">
        <v>21</v>
      </c>
      <c r="F13" s="2">
        <v>800</v>
      </c>
      <c r="G13" s="2"/>
      <c r="H13" s="96">
        <v>2620</v>
      </c>
      <c r="I13" s="110">
        <v>2620</v>
      </c>
      <c r="J13" s="110">
        <v>2620</v>
      </c>
    </row>
    <row r="14" spans="1:10" ht="126">
      <c r="A14" s="20" t="s">
        <v>279</v>
      </c>
      <c r="B14" s="68"/>
      <c r="C14" s="68" t="s">
        <v>84</v>
      </c>
      <c r="D14" s="68">
        <v>13</v>
      </c>
      <c r="E14" s="70" t="s">
        <v>280</v>
      </c>
      <c r="F14" s="2">
        <v>100</v>
      </c>
      <c r="G14" s="2"/>
      <c r="H14" s="96">
        <v>91761</v>
      </c>
      <c r="I14" s="110"/>
      <c r="J14" s="110"/>
    </row>
    <row r="15" spans="1:10" ht="78.75" customHeight="1">
      <c r="A15" s="30" t="s">
        <v>90</v>
      </c>
      <c r="B15" s="35"/>
      <c r="C15" s="68" t="s">
        <v>84</v>
      </c>
      <c r="D15" s="68">
        <v>13</v>
      </c>
      <c r="E15" s="69" t="s">
        <v>22</v>
      </c>
      <c r="F15" s="2">
        <v>600</v>
      </c>
      <c r="G15" s="2"/>
      <c r="H15" s="96">
        <v>4822055</v>
      </c>
      <c r="I15" s="110">
        <v>3793532</v>
      </c>
      <c r="J15" s="110">
        <v>3793532</v>
      </c>
    </row>
    <row r="16" spans="1:10" ht="78.75" customHeight="1">
      <c r="A16" s="30" t="s">
        <v>74</v>
      </c>
      <c r="B16" s="35"/>
      <c r="C16" s="68" t="s">
        <v>84</v>
      </c>
      <c r="D16" s="68">
        <v>13</v>
      </c>
      <c r="E16" s="69" t="s">
        <v>71</v>
      </c>
      <c r="F16" s="2">
        <v>600</v>
      </c>
      <c r="G16" s="2"/>
      <c r="H16" s="96">
        <v>1614074</v>
      </c>
      <c r="I16" s="110"/>
      <c r="J16" s="110"/>
    </row>
    <row r="17" spans="1:10" ht="72">
      <c r="A17" s="20" t="s">
        <v>91</v>
      </c>
      <c r="B17" s="68"/>
      <c r="C17" s="68" t="s">
        <v>84</v>
      </c>
      <c r="D17" s="68">
        <v>13</v>
      </c>
      <c r="E17" s="69" t="s">
        <v>23</v>
      </c>
      <c r="F17" s="6">
        <v>200</v>
      </c>
      <c r="G17" s="6"/>
      <c r="H17" s="96">
        <v>2220000</v>
      </c>
      <c r="I17" s="110">
        <v>900000</v>
      </c>
      <c r="J17" s="110">
        <v>900000</v>
      </c>
    </row>
    <row r="18" spans="1:10" ht="54">
      <c r="A18" s="20" t="s">
        <v>92</v>
      </c>
      <c r="B18" s="68"/>
      <c r="C18" s="68" t="s">
        <v>84</v>
      </c>
      <c r="D18" s="68">
        <v>13</v>
      </c>
      <c r="E18" s="69" t="s">
        <v>24</v>
      </c>
      <c r="F18" s="6">
        <v>200</v>
      </c>
      <c r="G18" s="6"/>
      <c r="H18" s="96">
        <v>320000</v>
      </c>
      <c r="I18" s="110">
        <v>320000</v>
      </c>
      <c r="J18" s="110">
        <v>320000</v>
      </c>
    </row>
    <row r="19" spans="1:10" ht="72">
      <c r="A19" s="10" t="s">
        <v>67</v>
      </c>
      <c r="B19" s="68"/>
      <c r="C19" s="68" t="s">
        <v>84</v>
      </c>
      <c r="D19" s="68">
        <v>13</v>
      </c>
      <c r="E19" s="69" t="s">
        <v>68</v>
      </c>
      <c r="F19" s="17">
        <v>200</v>
      </c>
      <c r="G19" s="17"/>
      <c r="H19" s="65">
        <v>153262</v>
      </c>
      <c r="I19" s="110"/>
      <c r="J19" s="110"/>
    </row>
    <row r="20" spans="1:10" ht="54">
      <c r="A20" s="9" t="s">
        <v>58</v>
      </c>
      <c r="B20" s="68"/>
      <c r="C20" s="68" t="s">
        <v>84</v>
      </c>
      <c r="D20" s="68">
        <v>13</v>
      </c>
      <c r="E20" s="70" t="s">
        <v>207</v>
      </c>
      <c r="F20" s="6">
        <v>200</v>
      </c>
      <c r="G20" s="6"/>
      <c r="H20" s="65">
        <v>1100000</v>
      </c>
      <c r="I20" s="110">
        <v>100000</v>
      </c>
      <c r="J20" s="110">
        <v>100000</v>
      </c>
    </row>
    <row r="21" spans="1:10" ht="17.399999999999999">
      <c r="A21" s="31" t="s">
        <v>93</v>
      </c>
      <c r="B21" s="66"/>
      <c r="C21" s="71" t="s">
        <v>94</v>
      </c>
      <c r="D21" s="32" t="s">
        <v>95</v>
      </c>
      <c r="E21" s="32"/>
      <c r="F21" s="33"/>
      <c r="G21" s="33"/>
      <c r="H21" s="120">
        <f>H22+H26</f>
        <v>11704639.34</v>
      </c>
      <c r="I21" s="90">
        <f t="shared" ref="I21:J21" si="1">I22+I26</f>
        <v>5547771.1600000001</v>
      </c>
      <c r="J21" s="90">
        <f t="shared" si="1"/>
        <v>5547771.1600000001</v>
      </c>
    </row>
    <row r="22" spans="1:10" ht="17.399999999999999">
      <c r="A22" s="31" t="s">
        <v>96</v>
      </c>
      <c r="B22" s="66"/>
      <c r="C22" s="71" t="s">
        <v>94</v>
      </c>
      <c r="D22" s="32" t="s">
        <v>97</v>
      </c>
      <c r="E22" s="32"/>
      <c r="F22" s="33"/>
      <c r="G22" s="33"/>
      <c r="H22" s="120">
        <f>SUM(H23:H25)</f>
        <v>546758.24</v>
      </c>
      <c r="I22" s="90">
        <f t="shared" ref="I22:J22" si="2">I23+I24</f>
        <v>21271.16</v>
      </c>
      <c r="J22" s="90">
        <f t="shared" si="2"/>
        <v>21271.16</v>
      </c>
    </row>
    <row r="23" spans="1:10" ht="90">
      <c r="A23" s="30" t="s">
        <v>248</v>
      </c>
      <c r="B23" s="35"/>
      <c r="C23" s="35"/>
      <c r="D23" s="35"/>
      <c r="E23" s="69" t="s">
        <v>26</v>
      </c>
      <c r="F23" s="2">
        <v>200</v>
      </c>
      <c r="G23" s="2"/>
      <c r="H23" s="96">
        <v>70161.960000000006</v>
      </c>
      <c r="I23" s="110">
        <v>21271.16</v>
      </c>
      <c r="J23" s="110">
        <v>21271.16</v>
      </c>
    </row>
    <row r="24" spans="1:10" ht="144">
      <c r="A24" s="16" t="s">
        <v>65</v>
      </c>
      <c r="B24" s="35"/>
      <c r="C24" s="35"/>
      <c r="D24" s="35"/>
      <c r="E24" s="69" t="s">
        <v>66</v>
      </c>
      <c r="F24" s="2">
        <v>200</v>
      </c>
      <c r="G24" s="2"/>
      <c r="H24" s="65">
        <f>'[1]приложение 6'!$D$96</f>
        <v>210588</v>
      </c>
      <c r="I24" s="110"/>
      <c r="J24" s="110"/>
    </row>
    <row r="25" spans="1:10" ht="54">
      <c r="A25" s="20" t="s">
        <v>272</v>
      </c>
      <c r="B25" s="68"/>
      <c r="C25" s="35" t="s">
        <v>99</v>
      </c>
      <c r="D25" s="35" t="s">
        <v>102</v>
      </c>
      <c r="E25" s="69" t="s">
        <v>284</v>
      </c>
      <c r="F25" s="6">
        <v>200</v>
      </c>
      <c r="G25" s="6"/>
      <c r="H25" s="122">
        <v>266008.28000000003</v>
      </c>
      <c r="I25" s="110"/>
      <c r="J25" s="110"/>
    </row>
    <row r="26" spans="1:10" ht="18">
      <c r="A26" s="34" t="s">
        <v>98</v>
      </c>
      <c r="B26" s="33"/>
      <c r="C26" s="33" t="s">
        <v>99</v>
      </c>
      <c r="D26" s="33" t="s">
        <v>100</v>
      </c>
      <c r="E26" s="69"/>
      <c r="F26" s="6"/>
      <c r="G26" s="6">
        <v>-890000</v>
      </c>
      <c r="H26" s="64">
        <f>SUM(H27:H28)</f>
        <v>11157881.1</v>
      </c>
      <c r="I26" s="64">
        <f>SUM(I27:I28)</f>
        <v>5526500</v>
      </c>
      <c r="J26" s="64">
        <f>SUM(J27:J28)</f>
        <v>5526500</v>
      </c>
    </row>
    <row r="27" spans="1:10" ht="72">
      <c r="A27" s="16" t="s">
        <v>229</v>
      </c>
      <c r="B27" s="35"/>
      <c r="C27" s="35" t="s">
        <v>99</v>
      </c>
      <c r="D27" s="35" t="s">
        <v>100</v>
      </c>
      <c r="E27" s="69" t="s">
        <v>230</v>
      </c>
      <c r="F27" s="6">
        <v>200</v>
      </c>
      <c r="G27" s="17">
        <v>-890000</v>
      </c>
      <c r="H27" s="111">
        <v>3837741.9</v>
      </c>
      <c r="I27" s="110">
        <v>5526500</v>
      </c>
      <c r="J27" s="110">
        <v>5526500</v>
      </c>
    </row>
    <row r="28" spans="1:10" ht="108">
      <c r="A28" s="99" t="s">
        <v>255</v>
      </c>
      <c r="B28" s="35"/>
      <c r="C28" s="35" t="s">
        <v>99</v>
      </c>
      <c r="D28" s="35" t="s">
        <v>100</v>
      </c>
      <c r="E28" s="95" t="s">
        <v>213</v>
      </c>
      <c r="F28" s="17">
        <v>200</v>
      </c>
      <c r="G28" s="141"/>
      <c r="H28" s="96">
        <v>7320139.2000000002</v>
      </c>
      <c r="I28" s="110"/>
      <c r="J28" s="110"/>
    </row>
    <row r="29" spans="1:10" ht="18">
      <c r="A29" s="36" t="s">
        <v>101</v>
      </c>
      <c r="B29" s="35"/>
      <c r="C29" s="33" t="s">
        <v>102</v>
      </c>
      <c r="D29" s="33" t="s">
        <v>103</v>
      </c>
      <c r="E29" s="69"/>
      <c r="F29" s="6"/>
      <c r="G29" s="6"/>
      <c r="H29" s="64">
        <f>SUM(H30:H30)</f>
        <v>2200000</v>
      </c>
      <c r="I29" s="64">
        <f>SUM(I30:I30)</f>
        <v>500000</v>
      </c>
      <c r="J29" s="64">
        <f>SUM(J30:J30)</f>
        <v>500000</v>
      </c>
    </row>
    <row r="30" spans="1:10" ht="38.25" customHeight="1">
      <c r="A30" s="63" t="s">
        <v>206</v>
      </c>
      <c r="B30" s="35"/>
      <c r="C30" s="35" t="s">
        <v>102</v>
      </c>
      <c r="D30" s="35" t="s">
        <v>103</v>
      </c>
      <c r="E30" s="72" t="s">
        <v>201</v>
      </c>
      <c r="F30" s="6">
        <v>800</v>
      </c>
      <c r="G30" s="147"/>
      <c r="H30" s="65">
        <v>2200000</v>
      </c>
      <c r="I30" s="110">
        <v>500000</v>
      </c>
      <c r="J30" s="110">
        <v>500000</v>
      </c>
    </row>
    <row r="31" spans="1:10" ht="35.4">
      <c r="A31" s="106" t="s">
        <v>217</v>
      </c>
      <c r="B31" s="35"/>
      <c r="C31" s="28" t="s">
        <v>105</v>
      </c>
      <c r="D31" s="28" t="s">
        <v>130</v>
      </c>
      <c r="E31" s="70"/>
      <c r="F31" s="6"/>
      <c r="G31" s="6"/>
      <c r="H31" s="64">
        <f>H32</f>
        <v>0</v>
      </c>
      <c r="I31" s="64">
        <f>I32</f>
        <v>4824078</v>
      </c>
      <c r="J31" s="64">
        <f>J32</f>
        <v>0</v>
      </c>
    </row>
    <row r="32" spans="1:10" ht="90">
      <c r="A32" s="8" t="s">
        <v>218</v>
      </c>
      <c r="B32" s="35"/>
      <c r="C32" s="28" t="s">
        <v>105</v>
      </c>
      <c r="D32" s="28" t="s">
        <v>130</v>
      </c>
      <c r="E32" s="95" t="s">
        <v>219</v>
      </c>
      <c r="F32" s="107">
        <v>200</v>
      </c>
      <c r="G32" s="107"/>
      <c r="H32" s="108"/>
      <c r="I32" s="110">
        <v>4824078</v>
      </c>
      <c r="J32" s="110"/>
    </row>
    <row r="33" spans="1:10" ht="17.399999999999999">
      <c r="A33" s="31" t="s">
        <v>104</v>
      </c>
      <c r="B33" s="28"/>
      <c r="C33" s="28" t="s">
        <v>105</v>
      </c>
      <c r="D33" s="28" t="s">
        <v>102</v>
      </c>
      <c r="E33" s="67"/>
      <c r="F33" s="6"/>
      <c r="G33" s="6"/>
      <c r="H33" s="120">
        <f>H34+H35</f>
        <v>100000</v>
      </c>
      <c r="I33" s="90">
        <f t="shared" ref="I33:J33" si="3">I34+I35</f>
        <v>100000</v>
      </c>
      <c r="J33" s="90">
        <f t="shared" si="3"/>
        <v>100000</v>
      </c>
    </row>
    <row r="34" spans="1:10" ht="54">
      <c r="A34" s="38" t="s">
        <v>106</v>
      </c>
      <c r="B34" s="73"/>
      <c r="C34" s="68" t="s">
        <v>105</v>
      </c>
      <c r="D34" s="68" t="s">
        <v>102</v>
      </c>
      <c r="E34" s="69" t="s">
        <v>25</v>
      </c>
      <c r="F34" s="74">
        <v>200</v>
      </c>
      <c r="G34" s="74"/>
      <c r="H34" s="108">
        <v>50000</v>
      </c>
      <c r="I34" s="110">
        <v>50000</v>
      </c>
      <c r="J34" s="110">
        <v>50000</v>
      </c>
    </row>
    <row r="35" spans="1:10" ht="54">
      <c r="A35" s="38" t="s">
        <v>205</v>
      </c>
      <c r="B35" s="73"/>
      <c r="C35" s="68" t="s">
        <v>105</v>
      </c>
      <c r="D35" s="68" t="s">
        <v>102</v>
      </c>
      <c r="E35" s="69" t="s">
        <v>57</v>
      </c>
      <c r="F35" s="74">
        <v>200</v>
      </c>
      <c r="G35" s="74"/>
      <c r="H35" s="108">
        <v>50000</v>
      </c>
      <c r="I35" s="110">
        <v>50000</v>
      </c>
      <c r="J35" s="110">
        <v>50000</v>
      </c>
    </row>
    <row r="36" spans="1:10" ht="22.5" customHeight="1">
      <c r="A36" s="39" t="s">
        <v>239</v>
      </c>
      <c r="B36" s="73"/>
      <c r="C36" s="28" t="s">
        <v>100</v>
      </c>
      <c r="D36" s="28" t="s">
        <v>100</v>
      </c>
      <c r="E36" s="69"/>
      <c r="F36" s="74"/>
      <c r="G36" s="74"/>
      <c r="H36" s="120">
        <f>H37</f>
        <v>100000</v>
      </c>
      <c r="I36" s="90">
        <f t="shared" ref="I36:J36" si="4">I37</f>
        <v>0</v>
      </c>
      <c r="J36" s="90">
        <f t="shared" si="4"/>
        <v>0</v>
      </c>
    </row>
    <row r="37" spans="1:10" ht="54">
      <c r="A37" s="38" t="s">
        <v>226</v>
      </c>
      <c r="B37" s="73"/>
      <c r="C37" s="68" t="s">
        <v>100</v>
      </c>
      <c r="D37" s="68" t="s">
        <v>100</v>
      </c>
      <c r="E37" s="109" t="s">
        <v>227</v>
      </c>
      <c r="F37" s="74">
        <v>800</v>
      </c>
      <c r="G37" s="74"/>
      <c r="H37" s="96">
        <v>100000</v>
      </c>
      <c r="I37" s="110"/>
      <c r="J37" s="110"/>
    </row>
    <row r="38" spans="1:10" ht="18">
      <c r="A38" s="101" t="s">
        <v>140</v>
      </c>
      <c r="B38" s="87"/>
      <c r="C38" s="51">
        <v>10</v>
      </c>
      <c r="D38" s="102" t="s">
        <v>94</v>
      </c>
      <c r="E38" s="103"/>
      <c r="F38" s="104"/>
      <c r="G38" s="104"/>
      <c r="H38" s="105">
        <f>H39</f>
        <v>853574.04</v>
      </c>
      <c r="I38" s="110"/>
      <c r="J38" s="110"/>
    </row>
    <row r="39" spans="1:10" ht="80.25" customHeight="1">
      <c r="A39" s="60" t="s">
        <v>208</v>
      </c>
      <c r="B39" s="87"/>
      <c r="C39" s="52">
        <v>10</v>
      </c>
      <c r="D39" s="100" t="s">
        <v>94</v>
      </c>
      <c r="E39" s="95" t="s">
        <v>209</v>
      </c>
      <c r="F39" s="17">
        <v>400</v>
      </c>
      <c r="G39" s="17"/>
      <c r="H39" s="96">
        <v>853574.04</v>
      </c>
      <c r="I39" s="110"/>
      <c r="J39" s="110"/>
    </row>
    <row r="40" spans="1:10" ht="34.799999999999997">
      <c r="A40" s="34" t="s">
        <v>107</v>
      </c>
      <c r="B40" s="33" t="s">
        <v>108</v>
      </c>
      <c r="C40" s="33"/>
      <c r="D40" s="33"/>
      <c r="E40" s="67"/>
      <c r="F40" s="2"/>
      <c r="G40" s="152" t="s">
        <v>298</v>
      </c>
      <c r="H40" s="121">
        <f>H41+H52+H83+H98+H96+H77+H90</f>
        <v>75266555.450000003</v>
      </c>
      <c r="I40" s="91" t="e">
        <f>I41+I52+#REF!+I83+I98+I96+I77</f>
        <v>#REF!</v>
      </c>
      <c r="J40" s="91" t="e">
        <f>J41+J52+#REF!+J83+J98+J96+J77</f>
        <v>#REF!</v>
      </c>
    </row>
    <row r="41" spans="1:10" ht="18">
      <c r="A41" s="39" t="s">
        <v>109</v>
      </c>
      <c r="B41" s="73"/>
      <c r="C41" s="1" t="s">
        <v>110</v>
      </c>
      <c r="D41" s="1" t="s">
        <v>84</v>
      </c>
      <c r="E41" s="69"/>
      <c r="F41" s="2"/>
      <c r="G41" s="140" t="s">
        <v>297</v>
      </c>
      <c r="H41" s="121">
        <f>SUM(H42:H51)</f>
        <v>20726587.490000002</v>
      </c>
      <c r="I41" s="91">
        <f>SUM(I42:I50)</f>
        <v>15173986.84</v>
      </c>
      <c r="J41" s="91">
        <f>SUM(J42:J50)</f>
        <v>15173986.84</v>
      </c>
    </row>
    <row r="42" spans="1:10" ht="90">
      <c r="A42" s="40" t="s">
        <v>6</v>
      </c>
      <c r="B42" s="69"/>
      <c r="C42" s="2" t="s">
        <v>110</v>
      </c>
      <c r="D42" s="2" t="s">
        <v>84</v>
      </c>
      <c r="E42" s="69" t="s">
        <v>8</v>
      </c>
      <c r="F42" s="2">
        <v>100</v>
      </c>
      <c r="G42" s="2"/>
      <c r="H42" s="96">
        <v>5916143</v>
      </c>
      <c r="I42" s="113">
        <v>6524274</v>
      </c>
      <c r="J42" s="113">
        <v>6524274</v>
      </c>
    </row>
    <row r="43" spans="1:10" ht="54">
      <c r="A43" s="40" t="s">
        <v>111</v>
      </c>
      <c r="B43" s="69"/>
      <c r="C43" s="2" t="s">
        <v>110</v>
      </c>
      <c r="D43" s="2" t="s">
        <v>84</v>
      </c>
      <c r="E43" s="69" t="s">
        <v>7</v>
      </c>
      <c r="F43" s="2">
        <v>200</v>
      </c>
      <c r="G43" s="35">
        <v>-94203</v>
      </c>
      <c r="H43" s="114">
        <v>4832543.9800000004</v>
      </c>
      <c r="I43" s="113">
        <v>2504104.84</v>
      </c>
      <c r="J43" s="113">
        <v>2504104.84</v>
      </c>
    </row>
    <row r="44" spans="1:10" ht="36">
      <c r="A44" s="40" t="s">
        <v>112</v>
      </c>
      <c r="B44" s="69"/>
      <c r="C44" s="2" t="s">
        <v>110</v>
      </c>
      <c r="D44" s="2" t="s">
        <v>84</v>
      </c>
      <c r="E44" s="69" t="s">
        <v>8</v>
      </c>
      <c r="F44" s="2">
        <v>800</v>
      </c>
      <c r="G44" s="2"/>
      <c r="H44" s="96">
        <v>5000</v>
      </c>
      <c r="I44" s="110">
        <v>16000</v>
      </c>
      <c r="J44" s="110">
        <v>16000</v>
      </c>
    </row>
    <row r="45" spans="1:10" ht="72">
      <c r="A45" s="41" t="s">
        <v>240</v>
      </c>
      <c r="B45" s="73"/>
      <c r="C45" s="2" t="s">
        <v>110</v>
      </c>
      <c r="D45" s="2" t="s">
        <v>84</v>
      </c>
      <c r="E45" s="69" t="s">
        <v>113</v>
      </c>
      <c r="F45" s="2">
        <v>200</v>
      </c>
      <c r="G45" s="35">
        <v>-523537</v>
      </c>
      <c r="H45" s="96">
        <v>14463</v>
      </c>
      <c r="I45" s="110">
        <v>318000</v>
      </c>
      <c r="J45" s="110">
        <v>318000</v>
      </c>
    </row>
    <row r="46" spans="1:10" ht="54">
      <c r="A46" s="40" t="s">
        <v>114</v>
      </c>
      <c r="B46" s="69"/>
      <c r="C46" s="2" t="s">
        <v>110</v>
      </c>
      <c r="D46" s="2" t="s">
        <v>84</v>
      </c>
      <c r="E46" s="69" t="s">
        <v>9</v>
      </c>
      <c r="F46" s="2">
        <v>200</v>
      </c>
      <c r="G46" s="35"/>
      <c r="H46" s="96">
        <v>199380</v>
      </c>
      <c r="I46" s="110">
        <v>210600</v>
      </c>
      <c r="J46" s="110">
        <v>210600</v>
      </c>
    </row>
    <row r="47" spans="1:10" ht="144">
      <c r="A47" s="42" t="s">
        <v>115</v>
      </c>
      <c r="B47" s="68"/>
      <c r="C47" s="2" t="s">
        <v>110</v>
      </c>
      <c r="D47" s="2" t="s">
        <v>84</v>
      </c>
      <c r="E47" s="69" t="s">
        <v>116</v>
      </c>
      <c r="F47" s="2">
        <v>200</v>
      </c>
      <c r="G47" s="2"/>
      <c r="H47" s="96">
        <v>162216</v>
      </c>
      <c r="I47" s="110">
        <v>162216</v>
      </c>
      <c r="J47" s="110">
        <v>162216</v>
      </c>
    </row>
    <row r="48" spans="1:10" ht="226.5" customHeight="1">
      <c r="A48" s="43" t="s">
        <v>11</v>
      </c>
      <c r="B48" s="75"/>
      <c r="C48" s="2" t="s">
        <v>110</v>
      </c>
      <c r="D48" s="2" t="s">
        <v>84</v>
      </c>
      <c r="E48" s="69" t="s">
        <v>117</v>
      </c>
      <c r="F48" s="2">
        <v>100</v>
      </c>
      <c r="G48" s="2"/>
      <c r="H48" s="96">
        <v>5447333</v>
      </c>
      <c r="I48" s="110">
        <v>5412074</v>
      </c>
      <c r="J48" s="110">
        <v>5412074</v>
      </c>
    </row>
    <row r="49" spans="1:10" ht="188.25" customHeight="1">
      <c r="A49" s="43" t="s">
        <v>203</v>
      </c>
      <c r="B49" s="75"/>
      <c r="C49" s="2" t="s">
        <v>110</v>
      </c>
      <c r="D49" s="2" t="s">
        <v>84</v>
      </c>
      <c r="E49" s="69" t="s">
        <v>117</v>
      </c>
      <c r="F49" s="2">
        <v>200</v>
      </c>
      <c r="G49" s="2"/>
      <c r="H49" s="96">
        <v>26718</v>
      </c>
      <c r="I49" s="110">
        <v>26718</v>
      </c>
      <c r="J49" s="110">
        <v>26718</v>
      </c>
    </row>
    <row r="50" spans="1:10" ht="79.5" customHeight="1">
      <c r="A50" s="43" t="s">
        <v>235</v>
      </c>
      <c r="B50" s="75"/>
      <c r="C50" s="2" t="s">
        <v>110</v>
      </c>
      <c r="D50" s="2" t="s">
        <v>84</v>
      </c>
      <c r="E50" s="69" t="s">
        <v>236</v>
      </c>
      <c r="F50" s="35">
        <v>200</v>
      </c>
      <c r="G50" s="35"/>
      <c r="H50" s="96">
        <v>505050.51</v>
      </c>
      <c r="I50" s="110"/>
      <c r="J50" s="110"/>
    </row>
    <row r="51" spans="1:10" ht="79.5" customHeight="1">
      <c r="A51" s="43" t="s">
        <v>294</v>
      </c>
      <c r="B51" s="75"/>
      <c r="C51" s="2" t="s">
        <v>110</v>
      </c>
      <c r="D51" s="2" t="s">
        <v>84</v>
      </c>
      <c r="E51" s="159" t="s">
        <v>295</v>
      </c>
      <c r="F51" s="35">
        <v>200</v>
      </c>
      <c r="G51" s="143" t="s">
        <v>296</v>
      </c>
      <c r="H51" s="96">
        <v>3617740</v>
      </c>
      <c r="I51" s="110"/>
      <c r="J51" s="110"/>
    </row>
    <row r="52" spans="1:10" ht="17.399999999999999">
      <c r="A52" s="39" t="s">
        <v>118</v>
      </c>
      <c r="B52" s="76"/>
      <c r="C52" s="1" t="s">
        <v>110</v>
      </c>
      <c r="D52" s="1" t="s">
        <v>103</v>
      </c>
      <c r="E52" s="77"/>
      <c r="F52" s="1"/>
      <c r="G52" s="152"/>
      <c r="H52" s="121">
        <f>SUM(H53:H76)</f>
        <v>48477382.280000009</v>
      </c>
      <c r="I52" s="91">
        <f t="shared" ref="I52:J52" si="5">SUM(I53:I72)</f>
        <v>46001265.239999995</v>
      </c>
      <c r="J52" s="91">
        <f t="shared" si="5"/>
        <v>40807529.990000002</v>
      </c>
    </row>
    <row r="53" spans="1:10" ht="90">
      <c r="A53" s="40" t="s">
        <v>12</v>
      </c>
      <c r="B53" s="69"/>
      <c r="C53" s="2" t="s">
        <v>110</v>
      </c>
      <c r="D53" s="2" t="s">
        <v>103</v>
      </c>
      <c r="E53" s="69" t="s">
        <v>119</v>
      </c>
      <c r="F53" s="2">
        <v>100</v>
      </c>
      <c r="G53" s="2"/>
      <c r="H53" s="96">
        <v>253766</v>
      </c>
      <c r="I53" s="110">
        <v>220753</v>
      </c>
      <c r="J53" s="110">
        <v>220753</v>
      </c>
    </row>
    <row r="54" spans="1:10" ht="54">
      <c r="A54" s="40" t="s">
        <v>120</v>
      </c>
      <c r="B54" s="69"/>
      <c r="C54" s="2" t="s">
        <v>110</v>
      </c>
      <c r="D54" s="2" t="s">
        <v>103</v>
      </c>
      <c r="E54" s="69" t="s">
        <v>121</v>
      </c>
      <c r="F54" s="2">
        <v>200</v>
      </c>
      <c r="G54" s="143"/>
      <c r="H54" s="96">
        <v>5617994.3399999999</v>
      </c>
      <c r="I54" s="110">
        <v>4394976.5599999996</v>
      </c>
      <c r="J54" s="110">
        <v>3450485</v>
      </c>
    </row>
    <row r="55" spans="1:10" ht="72">
      <c r="A55" s="40" t="s">
        <v>122</v>
      </c>
      <c r="B55" s="69"/>
      <c r="C55" s="2" t="s">
        <v>110</v>
      </c>
      <c r="D55" s="2" t="s">
        <v>103</v>
      </c>
      <c r="E55" s="69" t="s">
        <v>123</v>
      </c>
      <c r="F55" s="2">
        <v>600</v>
      </c>
      <c r="G55" s="2"/>
      <c r="H55" s="96">
        <v>4932200</v>
      </c>
      <c r="I55" s="110">
        <v>4852200</v>
      </c>
      <c r="J55" s="110">
        <v>3852200</v>
      </c>
    </row>
    <row r="56" spans="1:10" ht="43.5" customHeight="1">
      <c r="A56" s="40" t="s">
        <v>14</v>
      </c>
      <c r="B56" s="69"/>
      <c r="C56" s="2" t="s">
        <v>110</v>
      </c>
      <c r="D56" s="2" t="s">
        <v>103</v>
      </c>
      <c r="E56" s="69" t="s">
        <v>13</v>
      </c>
      <c r="F56" s="2">
        <v>800</v>
      </c>
      <c r="G56" s="2"/>
      <c r="H56" s="96">
        <v>6000</v>
      </c>
      <c r="I56" s="110">
        <v>15000</v>
      </c>
      <c r="J56" s="110">
        <v>15000</v>
      </c>
    </row>
    <row r="57" spans="1:10" ht="72">
      <c r="A57" s="38" t="s">
        <v>241</v>
      </c>
      <c r="B57" s="73"/>
      <c r="C57" s="2" t="s">
        <v>110</v>
      </c>
      <c r="D57" s="2" t="s">
        <v>103</v>
      </c>
      <c r="E57" s="69" t="s">
        <v>15</v>
      </c>
      <c r="F57" s="2">
        <v>200</v>
      </c>
      <c r="G57" s="2"/>
      <c r="H57" s="96">
        <v>670000</v>
      </c>
      <c r="I57" s="110">
        <v>420000</v>
      </c>
      <c r="J57" s="110">
        <v>420000</v>
      </c>
    </row>
    <row r="58" spans="1:10" ht="76.5" customHeight="1">
      <c r="A58" s="38" t="s">
        <v>242</v>
      </c>
      <c r="B58" s="73"/>
      <c r="C58" s="2" t="s">
        <v>110</v>
      </c>
      <c r="D58" s="2" t="s">
        <v>103</v>
      </c>
      <c r="E58" s="69" t="s">
        <v>124</v>
      </c>
      <c r="F58" s="2">
        <v>600</v>
      </c>
      <c r="G58" s="2"/>
      <c r="H58" s="96">
        <v>700000</v>
      </c>
      <c r="I58" s="110">
        <v>700000</v>
      </c>
      <c r="J58" s="110">
        <v>90149</v>
      </c>
    </row>
    <row r="59" spans="1:10" ht="54">
      <c r="A59" s="40" t="s">
        <v>204</v>
      </c>
      <c r="B59" s="69"/>
      <c r="C59" s="2" t="s">
        <v>110</v>
      </c>
      <c r="D59" s="2" t="s">
        <v>103</v>
      </c>
      <c r="E59" s="69" t="s">
        <v>125</v>
      </c>
      <c r="F59" s="2">
        <v>200</v>
      </c>
      <c r="G59" s="143"/>
      <c r="H59" s="96">
        <v>263424</v>
      </c>
      <c r="I59" s="110">
        <v>182400</v>
      </c>
      <c r="J59" s="110">
        <v>182400</v>
      </c>
    </row>
    <row r="60" spans="1:10" ht="63" customHeight="1">
      <c r="A60" s="40" t="s">
        <v>126</v>
      </c>
      <c r="B60" s="69"/>
      <c r="C60" s="2" t="s">
        <v>110</v>
      </c>
      <c r="D60" s="2" t="s">
        <v>103</v>
      </c>
      <c r="E60" s="69" t="s">
        <v>125</v>
      </c>
      <c r="F60" s="2">
        <v>600</v>
      </c>
      <c r="G60" s="2"/>
      <c r="H60" s="96">
        <v>90132</v>
      </c>
      <c r="I60" s="110">
        <v>62400</v>
      </c>
      <c r="J60" s="110">
        <v>62400</v>
      </c>
    </row>
    <row r="61" spans="1:10" ht="100.5" customHeight="1">
      <c r="A61" s="20" t="s">
        <v>243</v>
      </c>
      <c r="B61" s="68"/>
      <c r="C61" s="2" t="s">
        <v>110</v>
      </c>
      <c r="D61" s="2" t="s">
        <v>103</v>
      </c>
      <c r="E61" s="69" t="s">
        <v>16</v>
      </c>
      <c r="F61" s="2">
        <v>200</v>
      </c>
      <c r="G61" s="2"/>
      <c r="H61" s="96">
        <v>34500</v>
      </c>
      <c r="I61" s="110">
        <v>51030</v>
      </c>
      <c r="J61" s="110">
        <v>51030</v>
      </c>
    </row>
    <row r="62" spans="1:10" ht="96.75" customHeight="1">
      <c r="A62" s="13" t="s">
        <v>244</v>
      </c>
      <c r="B62" s="78"/>
      <c r="C62" s="2" t="s">
        <v>110</v>
      </c>
      <c r="D62" s="2" t="s">
        <v>103</v>
      </c>
      <c r="E62" s="69" t="s">
        <v>127</v>
      </c>
      <c r="F62" s="2">
        <v>600</v>
      </c>
      <c r="G62" s="2"/>
      <c r="H62" s="96">
        <v>90278</v>
      </c>
      <c r="I62" s="110">
        <v>101015.43</v>
      </c>
      <c r="J62" s="110">
        <v>101012.43</v>
      </c>
    </row>
    <row r="63" spans="1:10" ht="110.25" customHeight="1">
      <c r="A63" s="97" t="s">
        <v>216</v>
      </c>
      <c r="B63" s="78"/>
      <c r="C63" s="2" t="s">
        <v>110</v>
      </c>
      <c r="D63" s="2" t="s">
        <v>103</v>
      </c>
      <c r="E63" s="95" t="s">
        <v>214</v>
      </c>
      <c r="F63" s="35">
        <v>100</v>
      </c>
      <c r="G63" s="35"/>
      <c r="H63" s="98"/>
      <c r="I63" s="110">
        <v>1406160</v>
      </c>
      <c r="J63" s="110"/>
    </row>
    <row r="64" spans="1:10" ht="304.5" customHeight="1">
      <c r="A64" s="97" t="s">
        <v>286</v>
      </c>
      <c r="B64" s="78"/>
      <c r="C64" s="2" t="s">
        <v>110</v>
      </c>
      <c r="D64" s="2" t="s">
        <v>103</v>
      </c>
      <c r="E64" s="95" t="s">
        <v>287</v>
      </c>
      <c r="F64" s="35">
        <v>100</v>
      </c>
      <c r="G64" s="143"/>
      <c r="H64" s="98">
        <v>1406160</v>
      </c>
      <c r="I64" s="110"/>
      <c r="J64" s="110"/>
    </row>
    <row r="65" spans="1:10" ht="95.25" customHeight="1">
      <c r="A65" s="97" t="s">
        <v>215</v>
      </c>
      <c r="B65" s="78"/>
      <c r="C65" s="2" t="s">
        <v>110</v>
      </c>
      <c r="D65" s="2" t="s">
        <v>103</v>
      </c>
      <c r="E65" s="95" t="s">
        <v>214</v>
      </c>
      <c r="F65" s="35">
        <v>600</v>
      </c>
      <c r="G65" s="35"/>
      <c r="H65" s="98"/>
      <c r="I65" s="110">
        <v>859320</v>
      </c>
      <c r="J65" s="110"/>
    </row>
    <row r="66" spans="1:10" ht="283.5" customHeight="1">
      <c r="A66" s="97" t="s">
        <v>288</v>
      </c>
      <c r="B66" s="78"/>
      <c r="C66" s="2" t="s">
        <v>110</v>
      </c>
      <c r="D66" s="2" t="s">
        <v>103</v>
      </c>
      <c r="E66" s="95" t="s">
        <v>287</v>
      </c>
      <c r="F66" s="35">
        <v>600</v>
      </c>
      <c r="G66" s="143"/>
      <c r="H66" s="98">
        <v>859320</v>
      </c>
      <c r="I66" s="110"/>
      <c r="J66" s="110"/>
    </row>
    <row r="67" spans="1:10" ht="216">
      <c r="A67" s="44" t="s">
        <v>17</v>
      </c>
      <c r="B67" s="79"/>
      <c r="C67" s="2" t="s">
        <v>110</v>
      </c>
      <c r="D67" s="2" t="s">
        <v>103</v>
      </c>
      <c r="E67" s="69" t="s">
        <v>18</v>
      </c>
      <c r="F67" s="2">
        <v>100</v>
      </c>
      <c r="G67" s="2"/>
      <c r="H67" s="96">
        <v>15526691.5</v>
      </c>
      <c r="I67" s="110">
        <v>15611014</v>
      </c>
      <c r="J67" s="110">
        <v>15611014</v>
      </c>
    </row>
    <row r="68" spans="1:10" ht="180">
      <c r="A68" s="44" t="s">
        <v>128</v>
      </c>
      <c r="B68" s="79"/>
      <c r="C68" s="2" t="s">
        <v>110</v>
      </c>
      <c r="D68" s="2" t="s">
        <v>103</v>
      </c>
      <c r="E68" s="69" t="s">
        <v>18</v>
      </c>
      <c r="F68" s="2">
        <v>200</v>
      </c>
      <c r="G68" s="2"/>
      <c r="H68" s="96">
        <v>182377</v>
      </c>
      <c r="I68" s="110">
        <v>182377</v>
      </c>
      <c r="J68" s="110">
        <v>182377</v>
      </c>
    </row>
    <row r="69" spans="1:10" ht="198">
      <c r="A69" s="45" t="s">
        <v>19</v>
      </c>
      <c r="B69" s="73"/>
      <c r="C69" s="2" t="s">
        <v>110</v>
      </c>
      <c r="D69" s="2" t="s">
        <v>103</v>
      </c>
      <c r="E69" s="69" t="s">
        <v>18</v>
      </c>
      <c r="F69" s="3" t="s">
        <v>4</v>
      </c>
      <c r="G69" s="3"/>
      <c r="H69" s="98">
        <v>15455393.75</v>
      </c>
      <c r="I69" s="110">
        <v>15465297</v>
      </c>
      <c r="J69" s="110">
        <v>15465297</v>
      </c>
    </row>
    <row r="70" spans="1:10" ht="130.5" customHeight="1">
      <c r="A70" s="97" t="s">
        <v>253</v>
      </c>
      <c r="B70" s="73"/>
      <c r="C70" s="2" t="s">
        <v>110</v>
      </c>
      <c r="D70" s="2" t="s">
        <v>103</v>
      </c>
      <c r="E70" s="95" t="s">
        <v>228</v>
      </c>
      <c r="F70" s="35">
        <v>200</v>
      </c>
      <c r="G70" s="35"/>
      <c r="H70" s="96">
        <v>472728.64</v>
      </c>
      <c r="I70" s="110">
        <v>314416.05</v>
      </c>
      <c r="J70" s="110">
        <v>234836.06</v>
      </c>
    </row>
    <row r="71" spans="1:10" ht="133.5" customHeight="1">
      <c r="A71" s="97" t="s">
        <v>254</v>
      </c>
      <c r="B71" s="73"/>
      <c r="C71" s="2" t="s">
        <v>110</v>
      </c>
      <c r="D71" s="2" t="s">
        <v>103</v>
      </c>
      <c r="E71" s="95" t="s">
        <v>228</v>
      </c>
      <c r="F71" s="35">
        <v>600</v>
      </c>
      <c r="G71" s="35"/>
      <c r="H71" s="96">
        <v>992729.64</v>
      </c>
      <c r="I71" s="110">
        <v>1162906.2</v>
      </c>
      <c r="J71" s="110">
        <v>868576.5</v>
      </c>
    </row>
    <row r="72" spans="1:10" ht="72">
      <c r="A72" s="97" t="s">
        <v>237</v>
      </c>
      <c r="B72" s="73"/>
      <c r="C72" s="2" t="s">
        <v>110</v>
      </c>
      <c r="D72" s="2" t="s">
        <v>103</v>
      </c>
      <c r="E72" s="69" t="s">
        <v>236</v>
      </c>
      <c r="F72" s="3" t="s">
        <v>4</v>
      </c>
      <c r="G72" s="3"/>
      <c r="H72" s="114">
        <v>505050.51</v>
      </c>
      <c r="I72" s="110"/>
      <c r="J72" s="110"/>
    </row>
    <row r="73" spans="1:10" ht="342">
      <c r="A73" s="97" t="s">
        <v>275</v>
      </c>
      <c r="B73" s="73"/>
      <c r="C73" s="2" t="s">
        <v>110</v>
      </c>
      <c r="D73" s="2" t="s">
        <v>103</v>
      </c>
      <c r="E73" s="131" t="s">
        <v>276</v>
      </c>
      <c r="F73" s="3" t="s">
        <v>5</v>
      </c>
      <c r="G73" s="3"/>
      <c r="H73" s="132">
        <v>138140.64000000001</v>
      </c>
      <c r="I73" s="110">
        <v>34109.089999999997</v>
      </c>
      <c r="J73" s="110"/>
    </row>
    <row r="74" spans="1:10" ht="342">
      <c r="A74" s="97" t="s">
        <v>275</v>
      </c>
      <c r="B74" s="73"/>
      <c r="C74" s="2" t="s">
        <v>110</v>
      </c>
      <c r="D74" s="2" t="s">
        <v>103</v>
      </c>
      <c r="E74" s="131" t="s">
        <v>276</v>
      </c>
      <c r="F74" s="3" t="s">
        <v>4</v>
      </c>
      <c r="G74" s="3"/>
      <c r="H74" s="132">
        <v>138140.64000000001</v>
      </c>
      <c r="I74" s="110"/>
      <c r="J74" s="110"/>
    </row>
    <row r="75" spans="1:10" ht="223.5" customHeight="1">
      <c r="A75" s="97" t="s">
        <v>289</v>
      </c>
      <c r="B75" s="73"/>
      <c r="C75" s="2" t="s">
        <v>110</v>
      </c>
      <c r="D75" s="2" t="s">
        <v>103</v>
      </c>
      <c r="E75" s="95" t="s">
        <v>292</v>
      </c>
      <c r="F75" s="3" t="s">
        <v>293</v>
      </c>
      <c r="G75" s="144"/>
      <c r="H75" s="145">
        <v>71177.81</v>
      </c>
      <c r="I75" s="110"/>
      <c r="J75" s="110"/>
    </row>
    <row r="76" spans="1:10" ht="192" customHeight="1">
      <c r="A76" s="97" t="s">
        <v>290</v>
      </c>
      <c r="B76" s="73"/>
      <c r="C76" s="2" t="s">
        <v>110</v>
      </c>
      <c r="D76" s="2" t="s">
        <v>103</v>
      </c>
      <c r="E76" s="158" t="s">
        <v>292</v>
      </c>
      <c r="F76" s="3" t="s">
        <v>4</v>
      </c>
      <c r="G76" s="144"/>
      <c r="H76" s="145">
        <v>71177.81</v>
      </c>
      <c r="I76" s="110"/>
      <c r="J76" s="110"/>
    </row>
    <row r="77" spans="1:10" ht="18">
      <c r="A77" s="46" t="s">
        <v>129</v>
      </c>
      <c r="B77" s="73"/>
      <c r="C77" s="1" t="s">
        <v>110</v>
      </c>
      <c r="D77" s="1" t="s">
        <v>130</v>
      </c>
      <c r="E77" s="67"/>
      <c r="F77" s="47"/>
      <c r="G77" s="47"/>
      <c r="H77" s="93">
        <f>SUM(H78:H82)</f>
        <v>2387415.02</v>
      </c>
      <c r="I77" s="93">
        <f>SUM(I78:I82)</f>
        <v>1433755.16</v>
      </c>
      <c r="J77" s="93">
        <f>SUM(J78:J82)</f>
        <v>1433755.16</v>
      </c>
    </row>
    <row r="78" spans="1:10" ht="111" customHeight="1">
      <c r="A78" s="10" t="s">
        <v>256</v>
      </c>
      <c r="B78" s="68"/>
      <c r="C78" s="2" t="s">
        <v>110</v>
      </c>
      <c r="D78" s="2" t="s">
        <v>130</v>
      </c>
      <c r="E78" s="95" t="s">
        <v>232</v>
      </c>
      <c r="F78" s="35">
        <v>600</v>
      </c>
      <c r="G78" s="35"/>
      <c r="H78" s="96">
        <v>7819.9</v>
      </c>
      <c r="I78" s="110"/>
      <c r="J78" s="110"/>
    </row>
    <row r="79" spans="1:10" ht="114.75" customHeight="1">
      <c r="A79" s="21" t="s">
        <v>257</v>
      </c>
      <c r="B79" s="68"/>
      <c r="C79" s="2" t="s">
        <v>110</v>
      </c>
      <c r="D79" s="2" t="s">
        <v>130</v>
      </c>
      <c r="E79" s="69" t="s">
        <v>59</v>
      </c>
      <c r="F79" s="2">
        <v>600</v>
      </c>
      <c r="G79" s="2"/>
      <c r="H79" s="96">
        <v>643838.39</v>
      </c>
      <c r="I79" s="110"/>
      <c r="J79" s="110"/>
    </row>
    <row r="80" spans="1:10" ht="74.25" customHeight="1">
      <c r="A80" s="10" t="s">
        <v>258</v>
      </c>
      <c r="B80" s="95"/>
      <c r="C80" s="2" t="s">
        <v>110</v>
      </c>
      <c r="D80" s="2" t="s">
        <v>130</v>
      </c>
      <c r="E80" s="95" t="s">
        <v>259</v>
      </c>
      <c r="F80" s="35">
        <v>600</v>
      </c>
      <c r="G80" s="143"/>
      <c r="H80" s="98">
        <v>1734756.73</v>
      </c>
      <c r="I80" s="110">
        <v>1433755.16</v>
      </c>
      <c r="J80" s="110">
        <v>1433755.16</v>
      </c>
    </row>
    <row r="81" spans="1:10" ht="60.75" customHeight="1">
      <c r="A81" s="10" t="s">
        <v>281</v>
      </c>
      <c r="B81" s="95"/>
      <c r="C81" s="2" t="s">
        <v>110</v>
      </c>
      <c r="D81" s="2" t="s">
        <v>130</v>
      </c>
      <c r="E81" s="95" t="s">
        <v>259</v>
      </c>
      <c r="F81" s="35">
        <v>800</v>
      </c>
      <c r="G81" s="35"/>
      <c r="H81" s="98">
        <v>1000</v>
      </c>
      <c r="I81" s="110"/>
      <c r="J81" s="110"/>
    </row>
    <row r="82" spans="1:10" ht="72.75" customHeight="1">
      <c r="A82" s="10" t="s">
        <v>237</v>
      </c>
      <c r="B82" s="95"/>
      <c r="C82" s="2" t="s">
        <v>110</v>
      </c>
      <c r="D82" s="2" t="s">
        <v>130</v>
      </c>
      <c r="E82" s="95" t="s">
        <v>271</v>
      </c>
      <c r="F82" s="35">
        <v>600</v>
      </c>
      <c r="G82" s="35">
        <v>-150000</v>
      </c>
      <c r="H82" s="96"/>
      <c r="I82" s="110"/>
      <c r="J82" s="110"/>
    </row>
    <row r="83" spans="1:10" ht="17.399999999999999">
      <c r="A83" s="31" t="s">
        <v>131</v>
      </c>
      <c r="B83" s="28"/>
      <c r="C83" s="28" t="s">
        <v>110</v>
      </c>
      <c r="D83" s="28" t="s">
        <v>110</v>
      </c>
      <c r="E83" s="67"/>
      <c r="F83" s="23"/>
      <c r="G83" s="137"/>
      <c r="H83" s="119">
        <f>SUM(H84:H85)</f>
        <v>160301</v>
      </c>
      <c r="I83" s="89">
        <f t="shared" ref="I83:J83" si="6">SUM(I84:I89)</f>
        <v>392152</v>
      </c>
      <c r="J83" s="89">
        <f t="shared" si="6"/>
        <v>392152</v>
      </c>
    </row>
    <row r="84" spans="1:10" ht="54">
      <c r="A84" s="20" t="s">
        <v>263</v>
      </c>
      <c r="B84" s="68"/>
      <c r="C84" s="68" t="s">
        <v>110</v>
      </c>
      <c r="D84" s="68" t="s">
        <v>110</v>
      </c>
      <c r="E84" s="69" t="s">
        <v>132</v>
      </c>
      <c r="F84" s="7" t="s">
        <v>5</v>
      </c>
      <c r="G84" s="7"/>
      <c r="H84" s="96">
        <v>84321</v>
      </c>
      <c r="I84" s="110">
        <v>32900</v>
      </c>
      <c r="J84" s="110">
        <v>32900</v>
      </c>
    </row>
    <row r="85" spans="1:10" ht="72">
      <c r="A85" s="20" t="s">
        <v>133</v>
      </c>
      <c r="B85" s="68"/>
      <c r="C85" s="68" t="s">
        <v>110</v>
      </c>
      <c r="D85" s="68" t="s">
        <v>110</v>
      </c>
      <c r="E85" s="69" t="s">
        <v>132</v>
      </c>
      <c r="F85" s="7" t="s">
        <v>4</v>
      </c>
      <c r="G85" s="7"/>
      <c r="H85" s="96">
        <v>75980</v>
      </c>
      <c r="I85" s="110">
        <v>65000</v>
      </c>
      <c r="J85" s="110">
        <v>65000</v>
      </c>
    </row>
    <row r="86" spans="1:10" ht="72">
      <c r="A86" s="20" t="s">
        <v>249</v>
      </c>
      <c r="B86" s="80"/>
      <c r="C86" s="68" t="s">
        <v>110</v>
      </c>
      <c r="D86" s="68" t="s">
        <v>110</v>
      </c>
      <c r="E86" s="69" t="s">
        <v>134</v>
      </c>
      <c r="F86" s="7" t="s">
        <v>5</v>
      </c>
      <c r="G86" s="7"/>
      <c r="H86" s="96"/>
      <c r="I86" s="110">
        <v>96348</v>
      </c>
      <c r="J86" s="110">
        <v>96348</v>
      </c>
    </row>
    <row r="87" spans="1:10" ht="72">
      <c r="A87" s="20" t="s">
        <v>250</v>
      </c>
      <c r="B87" s="80"/>
      <c r="C87" s="68" t="s">
        <v>110</v>
      </c>
      <c r="D87" s="68" t="s">
        <v>110</v>
      </c>
      <c r="E87" s="69" t="s">
        <v>134</v>
      </c>
      <c r="F87" s="7" t="s">
        <v>4</v>
      </c>
      <c r="G87" s="7"/>
      <c r="H87" s="96"/>
      <c r="I87" s="110">
        <v>171864</v>
      </c>
      <c r="J87" s="110">
        <v>171864</v>
      </c>
    </row>
    <row r="88" spans="1:10" ht="72">
      <c r="A88" s="20" t="s">
        <v>246</v>
      </c>
      <c r="B88" s="80"/>
      <c r="C88" s="48" t="s">
        <v>110</v>
      </c>
      <c r="D88" s="48" t="s">
        <v>110</v>
      </c>
      <c r="E88" s="69" t="s">
        <v>135</v>
      </c>
      <c r="F88" s="112" t="s">
        <v>5</v>
      </c>
      <c r="G88" s="112"/>
      <c r="H88" s="96"/>
      <c r="I88" s="110">
        <v>15624</v>
      </c>
      <c r="J88" s="110">
        <v>15624</v>
      </c>
    </row>
    <row r="89" spans="1:10" ht="90">
      <c r="A89" s="43" t="s">
        <v>247</v>
      </c>
      <c r="B89" s="81"/>
      <c r="C89" s="48" t="s">
        <v>110</v>
      </c>
      <c r="D89" s="48" t="s">
        <v>110</v>
      </c>
      <c r="E89" s="69" t="s">
        <v>135</v>
      </c>
      <c r="F89" s="48">
        <v>600</v>
      </c>
      <c r="G89" s="48"/>
      <c r="H89" s="96"/>
      <c r="I89" s="110">
        <v>10416</v>
      </c>
      <c r="J89" s="110">
        <v>10416</v>
      </c>
    </row>
    <row r="90" spans="1:10" ht="17.399999999999999">
      <c r="A90" s="31" t="s">
        <v>138</v>
      </c>
      <c r="B90" s="81"/>
      <c r="C90" s="28" t="s">
        <v>110</v>
      </c>
      <c r="D90" s="28" t="s">
        <v>100</v>
      </c>
      <c r="E90" s="67"/>
      <c r="F90" s="156"/>
      <c r="G90" s="157"/>
      <c r="H90" s="105">
        <f>SUM(H91:H95)</f>
        <v>3288542</v>
      </c>
      <c r="I90" s="110"/>
      <c r="J90" s="110"/>
    </row>
    <row r="91" spans="1:10" ht="72">
      <c r="A91" s="20" t="s">
        <v>249</v>
      </c>
      <c r="B91" s="80"/>
      <c r="C91" s="68" t="s">
        <v>110</v>
      </c>
      <c r="D91" s="68" t="s">
        <v>100</v>
      </c>
      <c r="E91" s="69" t="s">
        <v>134</v>
      </c>
      <c r="F91" s="7" t="s">
        <v>5</v>
      </c>
      <c r="G91" s="153"/>
      <c r="H91" s="96">
        <v>104895</v>
      </c>
      <c r="I91" s="110"/>
      <c r="J91" s="110"/>
    </row>
    <row r="92" spans="1:10" ht="72">
      <c r="A92" s="20" t="s">
        <v>250</v>
      </c>
      <c r="B92" s="80"/>
      <c r="C92" s="68" t="s">
        <v>110</v>
      </c>
      <c r="D92" s="68" t="s">
        <v>100</v>
      </c>
      <c r="E92" s="69" t="s">
        <v>134</v>
      </c>
      <c r="F92" s="7" t="s">
        <v>4</v>
      </c>
      <c r="G92" s="153"/>
      <c r="H92" s="96">
        <v>187110</v>
      </c>
      <c r="I92" s="110"/>
      <c r="J92" s="110"/>
    </row>
    <row r="93" spans="1:10" ht="72">
      <c r="A93" s="20" t="s">
        <v>246</v>
      </c>
      <c r="B93" s="80"/>
      <c r="C93" s="68" t="s">
        <v>110</v>
      </c>
      <c r="D93" s="68" t="s">
        <v>100</v>
      </c>
      <c r="E93" s="69" t="s">
        <v>135</v>
      </c>
      <c r="F93" s="112" t="s">
        <v>5</v>
      </c>
      <c r="G93" s="154"/>
      <c r="H93" s="96">
        <v>17010</v>
      </c>
      <c r="I93" s="110"/>
      <c r="J93" s="110"/>
    </row>
    <row r="94" spans="1:10" ht="90">
      <c r="A94" s="43" t="s">
        <v>247</v>
      </c>
      <c r="B94" s="81"/>
      <c r="C94" s="68" t="s">
        <v>110</v>
      </c>
      <c r="D94" s="68" t="s">
        <v>100</v>
      </c>
      <c r="E94" s="69" t="s">
        <v>135</v>
      </c>
      <c r="F94" s="48">
        <v>600</v>
      </c>
      <c r="G94" s="155"/>
      <c r="H94" s="96">
        <v>11340</v>
      </c>
      <c r="I94" s="110"/>
      <c r="J94" s="110"/>
    </row>
    <row r="95" spans="1:10" ht="72">
      <c r="A95" s="20" t="s">
        <v>139</v>
      </c>
      <c r="B95" s="68"/>
      <c r="C95" s="68" t="s">
        <v>110</v>
      </c>
      <c r="D95" s="68" t="s">
        <v>100</v>
      </c>
      <c r="E95" s="69" t="s">
        <v>202</v>
      </c>
      <c r="F95" s="7" t="s">
        <v>4</v>
      </c>
      <c r="G95" s="7"/>
      <c r="H95" s="96">
        <v>2968187</v>
      </c>
      <c r="I95" s="110">
        <v>2500000</v>
      </c>
      <c r="J95" s="110">
        <v>2500000</v>
      </c>
    </row>
    <row r="96" spans="1:10" ht="17.399999999999999">
      <c r="A96" s="31" t="s">
        <v>140</v>
      </c>
      <c r="B96" s="28"/>
      <c r="C96" s="28" t="s">
        <v>141</v>
      </c>
      <c r="D96" s="28" t="s">
        <v>99</v>
      </c>
      <c r="E96" s="67"/>
      <c r="F96" s="23"/>
      <c r="G96" s="23"/>
      <c r="H96" s="121">
        <f>H97</f>
        <v>174827.66</v>
      </c>
      <c r="I96" s="91">
        <f t="shared" ref="I96:J96" si="7">I97</f>
        <v>276511.38</v>
      </c>
      <c r="J96" s="91">
        <f t="shared" si="7"/>
        <v>276511.38</v>
      </c>
    </row>
    <row r="97" spans="1:10" ht="108">
      <c r="A97" s="43" t="s">
        <v>142</v>
      </c>
      <c r="B97" s="75"/>
      <c r="C97" s="68" t="s">
        <v>141</v>
      </c>
      <c r="D97" s="68" t="s">
        <v>99</v>
      </c>
      <c r="E97" s="69" t="s">
        <v>10</v>
      </c>
      <c r="F97" s="2">
        <v>300</v>
      </c>
      <c r="G97" s="2"/>
      <c r="H97" s="96">
        <v>174827.66</v>
      </c>
      <c r="I97" s="110">
        <v>276511.38</v>
      </c>
      <c r="J97" s="110">
        <v>276511.38</v>
      </c>
    </row>
    <row r="98" spans="1:10" ht="17.399999999999999">
      <c r="A98" s="34" t="s">
        <v>143</v>
      </c>
      <c r="B98" s="33"/>
      <c r="C98" s="33">
        <v>11</v>
      </c>
      <c r="D98" s="33" t="s">
        <v>102</v>
      </c>
      <c r="E98" s="67"/>
      <c r="F98" s="1"/>
      <c r="G98" s="1"/>
      <c r="H98" s="121">
        <f>H99+H100</f>
        <v>51500</v>
      </c>
      <c r="I98" s="91">
        <f t="shared" ref="I98:J98" si="8">I99</f>
        <v>51500</v>
      </c>
      <c r="J98" s="91">
        <f t="shared" si="8"/>
        <v>51500</v>
      </c>
    </row>
    <row r="99" spans="1:10" ht="54">
      <c r="A99" s="30" t="s">
        <v>144</v>
      </c>
      <c r="B99" s="35"/>
      <c r="C99" s="35"/>
      <c r="D99" s="35"/>
      <c r="E99" s="69" t="s">
        <v>20</v>
      </c>
      <c r="F99" s="2">
        <v>200</v>
      </c>
      <c r="G99" s="2"/>
      <c r="H99" s="96"/>
      <c r="I99" s="110">
        <v>51500</v>
      </c>
      <c r="J99" s="110">
        <v>51500</v>
      </c>
    </row>
    <row r="100" spans="1:10" ht="36">
      <c r="A100" s="146" t="s">
        <v>291</v>
      </c>
      <c r="B100" s="35"/>
      <c r="C100" s="17"/>
      <c r="D100" s="17"/>
      <c r="E100" s="69" t="s">
        <v>20</v>
      </c>
      <c r="F100" s="6">
        <v>600</v>
      </c>
      <c r="G100" s="147"/>
      <c r="H100" s="96">
        <v>51500</v>
      </c>
      <c r="I100" s="110"/>
      <c r="J100" s="110"/>
    </row>
    <row r="101" spans="1:10" ht="34.799999999999997">
      <c r="A101" s="49" t="s">
        <v>145</v>
      </c>
      <c r="B101" s="33" t="s">
        <v>146</v>
      </c>
      <c r="C101" s="82"/>
      <c r="D101" s="82"/>
      <c r="E101" s="67"/>
      <c r="F101" s="6"/>
      <c r="G101" s="147" t="s">
        <v>301</v>
      </c>
      <c r="H101" s="121">
        <f>H102+H106+H104+H108+H112+H110</f>
        <v>4661400</v>
      </c>
      <c r="I101" s="91">
        <f t="shared" ref="I101:J101" si="9">I102+I106+I104+I108+I112+I110</f>
        <v>2642000</v>
      </c>
      <c r="J101" s="91">
        <f t="shared" si="9"/>
        <v>2642000</v>
      </c>
    </row>
    <row r="102" spans="1:10" ht="17.399999999999999">
      <c r="A102" s="31" t="s">
        <v>148</v>
      </c>
      <c r="B102" s="28"/>
      <c r="C102" s="28" t="s">
        <v>84</v>
      </c>
      <c r="D102" s="28">
        <v>11</v>
      </c>
      <c r="E102" s="67"/>
      <c r="F102" s="15"/>
      <c r="G102" s="15"/>
      <c r="H102" s="121">
        <f>H103</f>
        <v>200000</v>
      </c>
      <c r="I102" s="91">
        <f t="shared" ref="I102:J102" si="10">I103</f>
        <v>200000</v>
      </c>
      <c r="J102" s="91">
        <f t="shared" si="10"/>
        <v>200000</v>
      </c>
    </row>
    <row r="103" spans="1:10" ht="36">
      <c r="A103" s="37" t="s">
        <v>264</v>
      </c>
      <c r="B103" s="83"/>
      <c r="C103" s="68" t="s">
        <v>84</v>
      </c>
      <c r="D103" s="68">
        <v>11</v>
      </c>
      <c r="E103" s="69" t="s">
        <v>40</v>
      </c>
      <c r="F103" s="6">
        <v>800</v>
      </c>
      <c r="G103" s="6"/>
      <c r="H103" s="122">
        <v>200000</v>
      </c>
      <c r="I103" s="110">
        <v>200000</v>
      </c>
      <c r="J103" s="110">
        <v>200000</v>
      </c>
    </row>
    <row r="104" spans="1:10" ht="18">
      <c r="A104" s="12" t="s">
        <v>149</v>
      </c>
      <c r="B104" s="73"/>
      <c r="C104" s="33" t="s">
        <v>99</v>
      </c>
      <c r="D104" s="33" t="s">
        <v>150</v>
      </c>
      <c r="E104" s="69"/>
      <c r="F104" s="2"/>
      <c r="G104" s="2"/>
      <c r="H104" s="64">
        <f>H105</f>
        <v>1373400</v>
      </c>
      <c r="I104" s="64">
        <f t="shared" ref="I104:J104" si="11">I105</f>
        <v>864000</v>
      </c>
      <c r="J104" s="64">
        <f t="shared" si="11"/>
        <v>864000</v>
      </c>
    </row>
    <row r="105" spans="1:10" ht="108">
      <c r="A105" s="10" t="s">
        <v>151</v>
      </c>
      <c r="B105" s="73"/>
      <c r="C105" s="35" t="s">
        <v>99</v>
      </c>
      <c r="D105" s="35" t="s">
        <v>150</v>
      </c>
      <c r="E105" s="73" t="s">
        <v>152</v>
      </c>
      <c r="F105" s="2">
        <v>500</v>
      </c>
      <c r="G105" s="141"/>
      <c r="H105" s="96">
        <v>1373400</v>
      </c>
      <c r="I105" s="110">
        <v>864000</v>
      </c>
      <c r="J105" s="110">
        <v>864000</v>
      </c>
    </row>
    <row r="106" spans="1:10" ht="18">
      <c r="A106" s="34" t="s">
        <v>98</v>
      </c>
      <c r="B106" s="33"/>
      <c r="C106" s="33" t="s">
        <v>99</v>
      </c>
      <c r="D106" s="33" t="s">
        <v>100</v>
      </c>
      <c r="E106" s="69"/>
      <c r="F106" s="2"/>
      <c r="G106" s="2"/>
      <c r="H106" s="121">
        <f>SUM(H107:H107)</f>
        <v>2480000</v>
      </c>
      <c r="I106" s="91">
        <f t="shared" ref="I106:J106" si="12">SUM(I107:I107)</f>
        <v>1240000</v>
      </c>
      <c r="J106" s="91">
        <f t="shared" si="12"/>
        <v>1240000</v>
      </c>
    </row>
    <row r="107" spans="1:10" ht="144" customHeight="1">
      <c r="A107" s="37" t="s">
        <v>153</v>
      </c>
      <c r="B107" s="83"/>
      <c r="C107" s="35" t="s">
        <v>99</v>
      </c>
      <c r="D107" s="35" t="s">
        <v>100</v>
      </c>
      <c r="E107" s="69" t="s">
        <v>154</v>
      </c>
      <c r="F107" s="6">
        <v>500</v>
      </c>
      <c r="G107" s="147" t="s">
        <v>299</v>
      </c>
      <c r="H107" s="96">
        <v>2480000</v>
      </c>
      <c r="I107" s="110">
        <v>1240000</v>
      </c>
      <c r="J107" s="110">
        <v>1240000</v>
      </c>
    </row>
    <row r="108" spans="1:10" ht="18">
      <c r="A108" s="31" t="s">
        <v>104</v>
      </c>
      <c r="B108" s="28"/>
      <c r="C108" s="28" t="s">
        <v>105</v>
      </c>
      <c r="D108" s="28" t="s">
        <v>102</v>
      </c>
      <c r="E108" s="69"/>
      <c r="F108" s="6"/>
      <c r="G108" s="6"/>
      <c r="H108" s="120">
        <f>H109</f>
        <v>80000</v>
      </c>
      <c r="I108" s="90">
        <f t="shared" ref="I108:J108" si="13">I109</f>
        <v>66000</v>
      </c>
      <c r="J108" s="90">
        <f t="shared" si="13"/>
        <v>66000</v>
      </c>
    </row>
    <row r="109" spans="1:10" ht="108">
      <c r="A109" s="37" t="s">
        <v>155</v>
      </c>
      <c r="B109" s="83"/>
      <c r="C109" s="35"/>
      <c r="D109" s="35"/>
      <c r="E109" s="69" t="s">
        <v>47</v>
      </c>
      <c r="F109" s="6">
        <v>500</v>
      </c>
      <c r="G109" s="6"/>
      <c r="H109" s="122">
        <v>80000</v>
      </c>
      <c r="I109" s="110">
        <v>66000</v>
      </c>
      <c r="J109" s="110">
        <v>66000</v>
      </c>
    </row>
    <row r="110" spans="1:10" ht="18">
      <c r="A110" s="36" t="s">
        <v>101</v>
      </c>
      <c r="B110" s="84"/>
      <c r="C110" s="51" t="s">
        <v>102</v>
      </c>
      <c r="D110" s="51" t="s">
        <v>103</v>
      </c>
      <c r="E110" s="69"/>
      <c r="F110" s="6"/>
      <c r="G110" s="6"/>
      <c r="H110" s="120">
        <f>H111</f>
        <v>480000</v>
      </c>
      <c r="I110" s="90">
        <f t="shared" ref="I110:J110" si="14">I111</f>
        <v>240000</v>
      </c>
      <c r="J110" s="90">
        <f t="shared" si="14"/>
        <v>240000</v>
      </c>
    </row>
    <row r="111" spans="1:10" ht="72">
      <c r="A111" s="37" t="s">
        <v>156</v>
      </c>
      <c r="B111" s="84"/>
      <c r="C111" s="52"/>
      <c r="D111" s="52"/>
      <c r="E111" s="69" t="s">
        <v>157</v>
      </c>
      <c r="F111" s="6">
        <v>500</v>
      </c>
      <c r="G111" s="147" t="s">
        <v>300</v>
      </c>
      <c r="H111" s="122">
        <v>480000</v>
      </c>
      <c r="I111" s="110">
        <v>240000</v>
      </c>
      <c r="J111" s="110">
        <v>240000</v>
      </c>
    </row>
    <row r="112" spans="1:10" ht="18">
      <c r="A112" s="53" t="s">
        <v>158</v>
      </c>
      <c r="B112" s="51"/>
      <c r="C112" s="51" t="s">
        <v>102</v>
      </c>
      <c r="D112" s="51" t="s">
        <v>130</v>
      </c>
      <c r="E112" s="69"/>
      <c r="F112" s="6"/>
      <c r="G112" s="6"/>
      <c r="H112" s="120">
        <f>H113</f>
        <v>48000</v>
      </c>
      <c r="I112" s="90">
        <f t="shared" ref="I112:J112" si="15">I113</f>
        <v>32000</v>
      </c>
      <c r="J112" s="90">
        <f t="shared" si="15"/>
        <v>32000</v>
      </c>
    </row>
    <row r="113" spans="1:10" ht="90">
      <c r="A113" s="37" t="s">
        <v>159</v>
      </c>
      <c r="B113" s="83"/>
      <c r="C113" s="52" t="s">
        <v>102</v>
      </c>
      <c r="D113" s="52" t="s">
        <v>130</v>
      </c>
      <c r="E113" s="72" t="s">
        <v>50</v>
      </c>
      <c r="F113" s="6">
        <v>500</v>
      </c>
      <c r="G113" s="6"/>
      <c r="H113" s="122">
        <v>48000</v>
      </c>
      <c r="I113" s="110">
        <v>32000</v>
      </c>
      <c r="J113" s="110">
        <v>32000</v>
      </c>
    </row>
    <row r="114" spans="1:10" ht="34.799999999999997">
      <c r="A114" s="54" t="s">
        <v>160</v>
      </c>
      <c r="B114" s="33">
        <v>120</v>
      </c>
      <c r="C114" s="28"/>
      <c r="D114" s="28"/>
      <c r="E114" s="67"/>
      <c r="F114" s="6"/>
      <c r="G114" s="147">
        <v>-238.87</v>
      </c>
      <c r="H114" s="120">
        <f>H117+H126+H137+H162+H173+H144+H115+H153+H150+H124</f>
        <v>47248975.839999996</v>
      </c>
      <c r="I114" s="90" t="e">
        <f>I117+I126+I137+I162+I173+I144+I115+I153+I150+I124</f>
        <v>#REF!</v>
      </c>
      <c r="J114" s="90" t="e">
        <f>J117+J126+J137+J162+J173+J144+J115+J153+J150+J124</f>
        <v>#REF!</v>
      </c>
    </row>
    <row r="115" spans="1:10" ht="34.799999999999997">
      <c r="A115" s="54" t="s">
        <v>161</v>
      </c>
      <c r="B115" s="33"/>
      <c r="C115" s="76" t="s">
        <v>84</v>
      </c>
      <c r="D115" s="76" t="s">
        <v>103</v>
      </c>
      <c r="E115" s="67"/>
      <c r="F115" s="6"/>
      <c r="G115" s="6"/>
      <c r="H115" s="120">
        <f>H116</f>
        <v>2297828</v>
      </c>
      <c r="I115" s="90">
        <f t="shared" ref="I115:J115" si="16">I116</f>
        <v>1826243</v>
      </c>
      <c r="J115" s="90">
        <f t="shared" si="16"/>
        <v>1826243</v>
      </c>
    </row>
    <row r="116" spans="1:10" ht="90">
      <c r="A116" s="30" t="s">
        <v>29</v>
      </c>
      <c r="B116" s="35"/>
      <c r="C116" s="73" t="s">
        <v>84</v>
      </c>
      <c r="D116" s="73" t="s">
        <v>103</v>
      </c>
      <c r="E116" s="75" t="s">
        <v>30</v>
      </c>
      <c r="F116" s="2">
        <v>100</v>
      </c>
      <c r="G116" s="2"/>
      <c r="H116" s="96">
        <v>2297828</v>
      </c>
      <c r="I116" s="110">
        <v>1826243</v>
      </c>
      <c r="J116" s="110">
        <v>1826243</v>
      </c>
    </row>
    <row r="117" spans="1:10" ht="52.2">
      <c r="A117" s="39" t="s">
        <v>162</v>
      </c>
      <c r="B117" s="76"/>
      <c r="C117" s="76" t="s">
        <v>84</v>
      </c>
      <c r="D117" s="76" t="s">
        <v>99</v>
      </c>
      <c r="E117" s="67"/>
      <c r="F117" s="15"/>
      <c r="G117" s="142"/>
      <c r="H117" s="120">
        <f>SUM(H118:H123)</f>
        <v>27211276.09</v>
      </c>
      <c r="I117" s="90">
        <f t="shared" ref="I117:J117" si="17">SUM(I118:I123)</f>
        <v>17662288.960000001</v>
      </c>
      <c r="J117" s="90">
        <f t="shared" si="17"/>
        <v>16661943.960000001</v>
      </c>
    </row>
    <row r="118" spans="1:10" ht="108">
      <c r="A118" s="55" t="s">
        <v>233</v>
      </c>
      <c r="B118" s="85"/>
      <c r="C118" s="73" t="s">
        <v>84</v>
      </c>
      <c r="D118" s="73" t="s">
        <v>99</v>
      </c>
      <c r="E118" s="69" t="s">
        <v>163</v>
      </c>
      <c r="F118" s="6">
        <v>100</v>
      </c>
      <c r="G118" s="6"/>
      <c r="H118" s="96">
        <v>24276125</v>
      </c>
      <c r="I118" s="110">
        <v>15406580</v>
      </c>
      <c r="J118" s="110">
        <v>14406235</v>
      </c>
    </row>
    <row r="119" spans="1:10" ht="72">
      <c r="A119" s="55" t="s">
        <v>234</v>
      </c>
      <c r="B119" s="85"/>
      <c r="C119" s="73" t="s">
        <v>84</v>
      </c>
      <c r="D119" s="73" t="s">
        <v>99</v>
      </c>
      <c r="E119" s="69" t="s">
        <v>27</v>
      </c>
      <c r="F119" s="6">
        <v>200</v>
      </c>
      <c r="G119" s="147"/>
      <c r="H119" s="96">
        <v>2121770</v>
      </c>
      <c r="I119" s="110">
        <v>1683770</v>
      </c>
      <c r="J119" s="110">
        <v>1683770</v>
      </c>
    </row>
    <row r="120" spans="1:10" ht="36">
      <c r="A120" s="56" t="s">
        <v>28</v>
      </c>
      <c r="B120" s="86"/>
      <c r="C120" s="73" t="s">
        <v>84</v>
      </c>
      <c r="D120" s="73" t="s">
        <v>99</v>
      </c>
      <c r="E120" s="69" t="s">
        <v>27</v>
      </c>
      <c r="F120" s="6">
        <v>800</v>
      </c>
      <c r="G120" s="6"/>
      <c r="H120" s="96">
        <v>60000</v>
      </c>
      <c r="I120" s="110">
        <v>60000</v>
      </c>
      <c r="J120" s="110">
        <v>60000</v>
      </c>
    </row>
    <row r="121" spans="1:10" ht="126">
      <c r="A121" s="30" t="s">
        <v>42</v>
      </c>
      <c r="B121" s="35"/>
      <c r="C121" s="73" t="s">
        <v>84</v>
      </c>
      <c r="D121" s="73" t="s">
        <v>99</v>
      </c>
      <c r="E121" s="69" t="s">
        <v>31</v>
      </c>
      <c r="F121" s="2">
        <v>100</v>
      </c>
      <c r="G121" s="2"/>
      <c r="H121" s="96">
        <v>271821.52</v>
      </c>
      <c r="I121" s="110"/>
      <c r="J121" s="110"/>
    </row>
    <row r="122" spans="1:10" ht="108">
      <c r="A122" s="20" t="s">
        <v>32</v>
      </c>
      <c r="B122" s="68"/>
      <c r="C122" s="73" t="s">
        <v>84</v>
      </c>
      <c r="D122" s="73" t="s">
        <v>99</v>
      </c>
      <c r="E122" s="69" t="s">
        <v>33</v>
      </c>
      <c r="F122" s="6">
        <v>100</v>
      </c>
      <c r="G122" s="6"/>
      <c r="H122" s="96">
        <v>455245.68</v>
      </c>
      <c r="I122" s="113">
        <v>485625.07</v>
      </c>
      <c r="J122" s="114">
        <v>485625.07</v>
      </c>
    </row>
    <row r="123" spans="1:10" ht="78.75" customHeight="1">
      <c r="A123" s="20" t="s">
        <v>220</v>
      </c>
      <c r="B123" s="68"/>
      <c r="C123" s="73" t="s">
        <v>84</v>
      </c>
      <c r="D123" s="73" t="s">
        <v>99</v>
      </c>
      <c r="E123" s="69" t="s">
        <v>33</v>
      </c>
      <c r="F123" s="6">
        <v>200</v>
      </c>
      <c r="G123" s="6"/>
      <c r="H123" s="96">
        <v>26313.89</v>
      </c>
      <c r="I123" s="110">
        <v>26313.89</v>
      </c>
      <c r="J123" s="110">
        <v>26313.89</v>
      </c>
    </row>
    <row r="124" spans="1:10" ht="22.5" customHeight="1">
      <c r="A124" s="49" t="s">
        <v>147</v>
      </c>
      <c r="B124" s="33"/>
      <c r="C124" s="76" t="s">
        <v>84</v>
      </c>
      <c r="D124" s="76" t="s">
        <v>102</v>
      </c>
      <c r="E124" s="67"/>
      <c r="F124" s="6"/>
      <c r="G124" s="6">
        <v>-238.87</v>
      </c>
      <c r="H124" s="121">
        <f>H125</f>
        <v>0</v>
      </c>
      <c r="I124" s="91">
        <f t="shared" ref="I124:J124" si="18">I125</f>
        <v>355.08</v>
      </c>
      <c r="J124" s="91">
        <f t="shared" si="18"/>
        <v>0</v>
      </c>
    </row>
    <row r="125" spans="1:10" ht="81.75" customHeight="1">
      <c r="A125" s="50" t="s">
        <v>245</v>
      </c>
      <c r="B125" s="35"/>
      <c r="C125" s="73" t="s">
        <v>84</v>
      </c>
      <c r="D125" s="73" t="s">
        <v>102</v>
      </c>
      <c r="E125" s="70" t="s">
        <v>56</v>
      </c>
      <c r="F125" s="6">
        <v>500</v>
      </c>
      <c r="G125" s="6">
        <v>-238.87</v>
      </c>
      <c r="H125" s="126"/>
      <c r="I125" s="110">
        <v>355.08</v>
      </c>
      <c r="J125" s="110"/>
    </row>
    <row r="126" spans="1:10" ht="18">
      <c r="A126" s="34" t="s">
        <v>164</v>
      </c>
      <c r="B126" s="33"/>
      <c r="C126" s="33" t="s">
        <v>84</v>
      </c>
      <c r="D126" s="33">
        <v>13</v>
      </c>
      <c r="E126" s="69"/>
      <c r="F126" s="6"/>
      <c r="G126" s="147"/>
      <c r="H126" s="121">
        <f>SUM(H127:H136)</f>
        <v>9521971.1999999993</v>
      </c>
      <c r="I126" s="91">
        <f t="shared" ref="I126:J126" si="19">SUM(I127:I136)</f>
        <v>5661987.4100000001</v>
      </c>
      <c r="J126" s="91">
        <f t="shared" si="19"/>
        <v>6476677.9500000002</v>
      </c>
    </row>
    <row r="127" spans="1:10" ht="72">
      <c r="A127" s="30" t="s">
        <v>165</v>
      </c>
      <c r="B127" s="35"/>
      <c r="C127" s="83" t="s">
        <v>84</v>
      </c>
      <c r="D127" s="83">
        <v>13</v>
      </c>
      <c r="E127" s="75" t="s">
        <v>166</v>
      </c>
      <c r="F127" s="2">
        <v>200</v>
      </c>
      <c r="G127" s="2"/>
      <c r="H127" s="96">
        <v>44253</v>
      </c>
      <c r="I127" s="110">
        <v>44253</v>
      </c>
      <c r="J127" s="110">
        <v>44253</v>
      </c>
    </row>
    <row r="128" spans="1:10" ht="54">
      <c r="A128" s="62" t="s">
        <v>200</v>
      </c>
      <c r="B128" s="17"/>
      <c r="C128" s="83" t="s">
        <v>84</v>
      </c>
      <c r="D128" s="83">
        <v>13</v>
      </c>
      <c r="E128" s="75" t="s">
        <v>199</v>
      </c>
      <c r="F128" s="6">
        <v>300</v>
      </c>
      <c r="G128" s="6"/>
      <c r="H128" s="122">
        <v>5747</v>
      </c>
      <c r="I128" s="110">
        <v>5747</v>
      </c>
      <c r="J128" s="110">
        <v>5747</v>
      </c>
    </row>
    <row r="129" spans="1:10" ht="54">
      <c r="A129" s="37" t="s">
        <v>167</v>
      </c>
      <c r="B129" s="83"/>
      <c r="C129" s="83" t="s">
        <v>84</v>
      </c>
      <c r="D129" s="83">
        <v>13</v>
      </c>
      <c r="E129" s="69" t="s">
        <v>34</v>
      </c>
      <c r="F129" s="6">
        <v>200</v>
      </c>
      <c r="G129" s="6"/>
      <c r="H129" s="96">
        <v>4594.2</v>
      </c>
      <c r="I129" s="110">
        <v>4718.3999999999996</v>
      </c>
      <c r="J129" s="110">
        <v>4718.3999999999996</v>
      </c>
    </row>
    <row r="130" spans="1:10" ht="90">
      <c r="A130" s="37" t="s">
        <v>260</v>
      </c>
      <c r="B130" s="83"/>
      <c r="C130" s="83" t="s">
        <v>84</v>
      </c>
      <c r="D130" s="83">
        <v>13</v>
      </c>
      <c r="E130" s="69" t="s">
        <v>262</v>
      </c>
      <c r="F130" s="6">
        <v>100</v>
      </c>
      <c r="G130" s="6"/>
      <c r="H130" s="96">
        <v>3926849</v>
      </c>
      <c r="I130" s="110">
        <v>4018739</v>
      </c>
      <c r="J130" s="110">
        <v>4018739</v>
      </c>
    </row>
    <row r="131" spans="1:10" ht="54">
      <c r="A131" s="37" t="s">
        <v>261</v>
      </c>
      <c r="B131" s="83"/>
      <c r="C131" s="83" t="s">
        <v>84</v>
      </c>
      <c r="D131" s="83">
        <v>13</v>
      </c>
      <c r="E131" s="69" t="s">
        <v>262</v>
      </c>
      <c r="F131" s="6">
        <v>200</v>
      </c>
      <c r="G131" s="147"/>
      <c r="H131" s="96">
        <v>4909528</v>
      </c>
      <c r="I131" s="110">
        <v>1024530.01</v>
      </c>
      <c r="J131" s="110">
        <v>1839220.55</v>
      </c>
    </row>
    <row r="132" spans="1:10" ht="36">
      <c r="A132" s="37" t="s">
        <v>265</v>
      </c>
      <c r="B132" s="83"/>
      <c r="C132" s="83" t="s">
        <v>84</v>
      </c>
      <c r="D132" s="83">
        <v>13</v>
      </c>
      <c r="E132" s="69" t="s">
        <v>262</v>
      </c>
      <c r="F132" s="6">
        <v>800</v>
      </c>
      <c r="G132" s="6"/>
      <c r="H132" s="96">
        <v>140000</v>
      </c>
      <c r="I132" s="110">
        <v>140000</v>
      </c>
      <c r="J132" s="110">
        <v>140000</v>
      </c>
    </row>
    <row r="133" spans="1:10" ht="54">
      <c r="A133" s="38" t="s">
        <v>168</v>
      </c>
      <c r="B133" s="73"/>
      <c r="C133" s="83" t="s">
        <v>84</v>
      </c>
      <c r="D133" s="83">
        <v>13</v>
      </c>
      <c r="E133" s="69" t="s">
        <v>35</v>
      </c>
      <c r="F133" s="6">
        <v>200</v>
      </c>
      <c r="G133" s="6"/>
      <c r="H133" s="122">
        <f>'[1]приложение 6'!$D$149</f>
        <v>20000</v>
      </c>
      <c r="I133" s="110">
        <v>20000</v>
      </c>
      <c r="J133" s="110">
        <v>20000</v>
      </c>
    </row>
    <row r="134" spans="1:10" ht="72">
      <c r="A134" s="14" t="s">
        <v>169</v>
      </c>
      <c r="B134" s="73"/>
      <c r="C134" s="83" t="s">
        <v>84</v>
      </c>
      <c r="D134" s="83">
        <v>13</v>
      </c>
      <c r="E134" s="69" t="s">
        <v>46</v>
      </c>
      <c r="F134" s="6">
        <v>200</v>
      </c>
      <c r="G134" s="6"/>
      <c r="H134" s="122">
        <v>185000</v>
      </c>
      <c r="I134" s="110">
        <v>150000</v>
      </c>
      <c r="J134" s="110">
        <v>150000</v>
      </c>
    </row>
    <row r="135" spans="1:10" ht="54">
      <c r="A135" s="20" t="s">
        <v>170</v>
      </c>
      <c r="B135" s="68"/>
      <c r="C135" s="83" t="s">
        <v>84</v>
      </c>
      <c r="D135" s="83">
        <v>13</v>
      </c>
      <c r="E135" s="69" t="s">
        <v>41</v>
      </c>
      <c r="F135" s="6">
        <v>800</v>
      </c>
      <c r="G135" s="6"/>
      <c r="H135" s="122">
        <v>50000</v>
      </c>
      <c r="I135" s="110">
        <v>18000</v>
      </c>
      <c r="J135" s="110">
        <v>18000</v>
      </c>
    </row>
    <row r="136" spans="1:10" ht="72">
      <c r="A136" s="18" t="s">
        <v>64</v>
      </c>
      <c r="B136" s="68"/>
      <c r="C136" s="83" t="s">
        <v>84</v>
      </c>
      <c r="D136" s="83">
        <v>13</v>
      </c>
      <c r="E136" s="69" t="s">
        <v>63</v>
      </c>
      <c r="F136" s="6">
        <v>200</v>
      </c>
      <c r="G136" s="6"/>
      <c r="H136" s="122">
        <f>'[1]приложение 6'!$D$204</f>
        <v>236000</v>
      </c>
      <c r="I136" s="110">
        <v>236000</v>
      </c>
      <c r="J136" s="110">
        <v>236000</v>
      </c>
    </row>
    <row r="137" spans="1:10" ht="17.399999999999999">
      <c r="A137" s="31" t="s">
        <v>171</v>
      </c>
      <c r="B137" s="28"/>
      <c r="C137" s="1" t="s">
        <v>130</v>
      </c>
      <c r="D137" s="1" t="s">
        <v>172</v>
      </c>
      <c r="E137" s="67"/>
      <c r="F137" s="2"/>
      <c r="G137" s="2"/>
      <c r="H137" s="121">
        <f>H138+H142</f>
        <v>1650244</v>
      </c>
      <c r="I137" s="91">
        <f t="shared" ref="I137:J137" si="20">I138+I142</f>
        <v>1211758</v>
      </c>
      <c r="J137" s="91">
        <f t="shared" si="20"/>
        <v>1211758</v>
      </c>
    </row>
    <row r="138" spans="1:10" ht="34.799999999999997">
      <c r="A138" s="39" t="s">
        <v>173</v>
      </c>
      <c r="B138" s="73"/>
      <c r="C138" s="76" t="s">
        <v>130</v>
      </c>
      <c r="D138" s="76" t="s">
        <v>100</v>
      </c>
      <c r="E138" s="67"/>
      <c r="F138" s="15"/>
      <c r="G138" s="15"/>
      <c r="H138" s="121">
        <f>H139+H140+H141</f>
        <v>1628244</v>
      </c>
      <c r="I138" s="91">
        <f t="shared" ref="I138:J138" si="21">I139+I140+I141</f>
        <v>1189758</v>
      </c>
      <c r="J138" s="91">
        <f t="shared" si="21"/>
        <v>1189758</v>
      </c>
    </row>
    <row r="139" spans="1:10" ht="108">
      <c r="A139" s="37" t="s">
        <v>174</v>
      </c>
      <c r="B139" s="83"/>
      <c r="C139" s="73" t="s">
        <v>130</v>
      </c>
      <c r="D139" s="73" t="s">
        <v>100</v>
      </c>
      <c r="E139" s="69" t="s">
        <v>175</v>
      </c>
      <c r="F139" s="6">
        <v>200</v>
      </c>
      <c r="G139" s="6"/>
      <c r="H139" s="122">
        <v>25000</v>
      </c>
      <c r="I139" s="110">
        <v>25000</v>
      </c>
      <c r="J139" s="110">
        <v>25000</v>
      </c>
    </row>
    <row r="140" spans="1:10" ht="90">
      <c r="A140" s="20" t="s">
        <v>61</v>
      </c>
      <c r="B140" s="83"/>
      <c r="C140" s="73" t="s">
        <v>130</v>
      </c>
      <c r="D140" s="73" t="s">
        <v>100</v>
      </c>
      <c r="E140" s="69" t="s">
        <v>176</v>
      </c>
      <c r="F140" s="6">
        <v>100</v>
      </c>
      <c r="G140" s="6"/>
      <c r="H140" s="96">
        <v>1364364</v>
      </c>
      <c r="I140" s="110">
        <v>1075878</v>
      </c>
      <c r="J140" s="110">
        <v>1075878</v>
      </c>
    </row>
    <row r="141" spans="1:10" ht="54">
      <c r="A141" s="20" t="s">
        <v>62</v>
      </c>
      <c r="B141" s="83"/>
      <c r="C141" s="73" t="s">
        <v>130</v>
      </c>
      <c r="D141" s="73" t="s">
        <v>100</v>
      </c>
      <c r="E141" s="69" t="s">
        <v>176</v>
      </c>
      <c r="F141" s="6">
        <v>200</v>
      </c>
      <c r="G141" s="6"/>
      <c r="H141" s="96">
        <v>238880</v>
      </c>
      <c r="I141" s="110">
        <v>88880</v>
      </c>
      <c r="J141" s="110">
        <v>88880</v>
      </c>
    </row>
    <row r="142" spans="1:10" ht="34.799999999999997">
      <c r="A142" s="36" t="s">
        <v>177</v>
      </c>
      <c r="B142" s="82"/>
      <c r="C142" s="76" t="s">
        <v>130</v>
      </c>
      <c r="D142" s="76">
        <v>14</v>
      </c>
      <c r="E142" s="67"/>
      <c r="F142" s="15"/>
      <c r="G142" s="15"/>
      <c r="H142" s="120">
        <v>22000</v>
      </c>
      <c r="I142" s="90">
        <v>22000</v>
      </c>
      <c r="J142" s="90">
        <v>22000</v>
      </c>
    </row>
    <row r="143" spans="1:10" ht="108">
      <c r="A143" s="19" t="s">
        <v>60</v>
      </c>
      <c r="B143" s="83"/>
      <c r="C143" s="73" t="s">
        <v>130</v>
      </c>
      <c r="D143" s="73">
        <v>14</v>
      </c>
      <c r="E143" s="69" t="s">
        <v>178</v>
      </c>
      <c r="F143" s="6">
        <v>200</v>
      </c>
      <c r="G143" s="6"/>
      <c r="H143" s="123">
        <v>22000</v>
      </c>
      <c r="I143" s="110">
        <v>22000</v>
      </c>
      <c r="J143" s="110">
        <v>22000</v>
      </c>
    </row>
    <row r="144" spans="1:10" ht="17.399999999999999">
      <c r="A144" s="34" t="s">
        <v>96</v>
      </c>
      <c r="B144" s="33"/>
      <c r="C144" s="33" t="s">
        <v>99</v>
      </c>
      <c r="D144" s="33" t="s">
        <v>102</v>
      </c>
      <c r="E144" s="67"/>
      <c r="F144" s="15"/>
      <c r="G144" s="15"/>
      <c r="H144" s="120">
        <f>SUM(H145:H149)</f>
        <v>230000</v>
      </c>
      <c r="I144" s="90">
        <f t="shared" ref="I144:J144" si="22">SUM(I145:I149)</f>
        <v>230000</v>
      </c>
      <c r="J144" s="90">
        <f t="shared" si="22"/>
        <v>220000</v>
      </c>
    </row>
    <row r="145" spans="1:10" ht="72">
      <c r="A145" s="20" t="s">
        <v>179</v>
      </c>
      <c r="B145" s="68"/>
      <c r="C145" s="35" t="s">
        <v>99</v>
      </c>
      <c r="D145" s="35" t="s">
        <v>102</v>
      </c>
      <c r="E145" s="69" t="s">
        <v>180</v>
      </c>
      <c r="F145" s="6">
        <v>200</v>
      </c>
      <c r="G145" s="6"/>
      <c r="H145" s="122">
        <v>30000</v>
      </c>
      <c r="I145" s="110">
        <v>30000</v>
      </c>
      <c r="J145" s="110">
        <v>30000</v>
      </c>
    </row>
    <row r="146" spans="1:10" ht="54">
      <c r="A146" s="20" t="s">
        <v>283</v>
      </c>
      <c r="B146" s="68"/>
      <c r="C146" s="35" t="s">
        <v>99</v>
      </c>
      <c r="D146" s="35" t="s">
        <v>102</v>
      </c>
      <c r="E146" s="95" t="s">
        <v>282</v>
      </c>
      <c r="F146" s="35">
        <v>200</v>
      </c>
      <c r="G146" s="35"/>
      <c r="H146" s="96">
        <v>10000</v>
      </c>
      <c r="I146" s="110">
        <v>10000</v>
      </c>
      <c r="J146" s="110"/>
    </row>
    <row r="147" spans="1:10" ht="36">
      <c r="A147" s="20" t="s">
        <v>212</v>
      </c>
      <c r="B147" s="68"/>
      <c r="C147" s="35" t="s">
        <v>99</v>
      </c>
      <c r="D147" s="35" t="s">
        <v>102</v>
      </c>
      <c r="E147" s="69" t="s">
        <v>43</v>
      </c>
      <c r="F147" s="6">
        <v>800</v>
      </c>
      <c r="G147" s="6"/>
      <c r="H147" s="123">
        <v>150000</v>
      </c>
      <c r="I147" s="110">
        <v>150000</v>
      </c>
      <c r="J147" s="110">
        <v>150000</v>
      </c>
    </row>
    <row r="148" spans="1:10" ht="43.5" customHeight="1">
      <c r="A148" s="20" t="s">
        <v>181</v>
      </c>
      <c r="B148" s="68"/>
      <c r="C148" s="35" t="s">
        <v>99</v>
      </c>
      <c r="D148" s="35" t="s">
        <v>102</v>
      </c>
      <c r="E148" s="69" t="s">
        <v>73</v>
      </c>
      <c r="F148" s="6">
        <v>300</v>
      </c>
      <c r="G148" s="6"/>
      <c r="H148" s="65">
        <v>20000</v>
      </c>
      <c r="I148" s="110">
        <v>20000</v>
      </c>
      <c r="J148" s="110">
        <v>20000</v>
      </c>
    </row>
    <row r="149" spans="1:10" ht="59.25" customHeight="1">
      <c r="A149" s="20" t="s">
        <v>76</v>
      </c>
      <c r="B149" s="68"/>
      <c r="C149" s="35" t="s">
        <v>99</v>
      </c>
      <c r="D149" s="35" t="s">
        <v>102</v>
      </c>
      <c r="E149" s="69" t="s">
        <v>75</v>
      </c>
      <c r="F149" s="6">
        <v>300</v>
      </c>
      <c r="G149" s="6"/>
      <c r="H149" s="65">
        <v>20000</v>
      </c>
      <c r="I149" s="110">
        <v>20000</v>
      </c>
      <c r="J149" s="110">
        <v>20000</v>
      </c>
    </row>
    <row r="150" spans="1:10" ht="17.399999999999999">
      <c r="A150" s="31" t="s">
        <v>131</v>
      </c>
      <c r="B150" s="28"/>
      <c r="C150" s="28" t="s">
        <v>110</v>
      </c>
      <c r="D150" s="28" t="s">
        <v>110</v>
      </c>
      <c r="E150" s="67"/>
      <c r="F150" s="15"/>
      <c r="G150" s="15"/>
      <c r="H150" s="120">
        <f>H151+H152</f>
        <v>117000</v>
      </c>
      <c r="I150" s="90">
        <f t="shared" ref="I150:J150" si="23">I151+I152</f>
        <v>117000</v>
      </c>
      <c r="J150" s="90">
        <f t="shared" si="23"/>
        <v>117000</v>
      </c>
    </row>
    <row r="151" spans="1:10" ht="36">
      <c r="A151" s="20" t="s">
        <v>136</v>
      </c>
      <c r="B151" s="68"/>
      <c r="C151" s="2" t="s">
        <v>110</v>
      </c>
      <c r="D151" s="2" t="s">
        <v>110</v>
      </c>
      <c r="E151" s="69" t="s">
        <v>137</v>
      </c>
      <c r="F151" s="2">
        <v>200</v>
      </c>
      <c r="G151" s="2"/>
      <c r="H151" s="122">
        <v>98500</v>
      </c>
      <c r="I151" s="110">
        <v>98500</v>
      </c>
      <c r="J151" s="110">
        <v>98500</v>
      </c>
    </row>
    <row r="152" spans="1:10" ht="72">
      <c r="A152" s="14" t="s">
        <v>182</v>
      </c>
      <c r="B152" s="83"/>
      <c r="C152" s="2" t="s">
        <v>110</v>
      </c>
      <c r="D152" s="2" t="s">
        <v>110</v>
      </c>
      <c r="E152" s="69" t="s">
        <v>72</v>
      </c>
      <c r="F152" s="17">
        <v>200</v>
      </c>
      <c r="G152" s="17"/>
      <c r="H152" s="65">
        <v>18500</v>
      </c>
      <c r="I152" s="110">
        <v>18500</v>
      </c>
      <c r="J152" s="110">
        <v>18500</v>
      </c>
    </row>
    <row r="153" spans="1:10" ht="17.399999999999999">
      <c r="A153" s="31" t="s">
        <v>183</v>
      </c>
      <c r="B153" s="82"/>
      <c r="C153" s="33" t="s">
        <v>150</v>
      </c>
      <c r="D153" s="33" t="s">
        <v>84</v>
      </c>
      <c r="E153" s="67"/>
      <c r="F153" s="15"/>
      <c r="G153" s="15"/>
      <c r="H153" s="120">
        <f>SUM(H154:H161)</f>
        <v>2881874.55</v>
      </c>
      <c r="I153" s="90">
        <f t="shared" ref="I153:J153" si="24">SUM(I154:I161)</f>
        <v>1806171</v>
      </c>
      <c r="J153" s="90">
        <f t="shared" si="24"/>
        <v>1806171</v>
      </c>
    </row>
    <row r="154" spans="1:10" ht="90">
      <c r="A154" s="20" t="s">
        <v>184</v>
      </c>
      <c r="B154" s="83"/>
      <c r="C154" s="35" t="s">
        <v>150</v>
      </c>
      <c r="D154" s="35" t="s">
        <v>84</v>
      </c>
      <c r="E154" s="75" t="s">
        <v>166</v>
      </c>
      <c r="F154" s="6">
        <v>600</v>
      </c>
      <c r="G154" s="6"/>
      <c r="H154" s="122">
        <v>211000</v>
      </c>
      <c r="I154" s="110"/>
      <c r="J154" s="110"/>
    </row>
    <row r="155" spans="1:10" ht="72">
      <c r="A155" s="11" t="s">
        <v>45</v>
      </c>
      <c r="B155" s="83"/>
      <c r="C155" s="35" t="s">
        <v>150</v>
      </c>
      <c r="D155" s="35" t="s">
        <v>84</v>
      </c>
      <c r="E155" s="75" t="s">
        <v>44</v>
      </c>
      <c r="F155" s="6">
        <v>600</v>
      </c>
      <c r="G155" s="138"/>
      <c r="H155" s="128">
        <v>326722</v>
      </c>
      <c r="I155" s="110">
        <v>322500</v>
      </c>
      <c r="J155" s="110">
        <v>322500</v>
      </c>
    </row>
    <row r="156" spans="1:10" ht="94.5" customHeight="1">
      <c r="A156" s="11" t="s">
        <v>251</v>
      </c>
      <c r="B156" s="83"/>
      <c r="C156" s="35" t="s">
        <v>150</v>
      </c>
      <c r="D156" s="35" t="s">
        <v>84</v>
      </c>
      <c r="E156" s="75" t="s">
        <v>70</v>
      </c>
      <c r="F156" s="6">
        <v>600</v>
      </c>
      <c r="G156" s="6"/>
      <c r="H156" s="113">
        <v>2037</v>
      </c>
      <c r="I156" s="127">
        <v>1871</v>
      </c>
      <c r="J156" s="110">
        <v>1871</v>
      </c>
    </row>
    <row r="157" spans="1:10" ht="90">
      <c r="A157" s="11" t="s">
        <v>231</v>
      </c>
      <c r="B157" s="83"/>
      <c r="C157" s="35" t="s">
        <v>150</v>
      </c>
      <c r="D157" s="35" t="s">
        <v>84</v>
      </c>
      <c r="E157" s="75" t="s">
        <v>49</v>
      </c>
      <c r="F157" s="6">
        <v>600</v>
      </c>
      <c r="G157" s="139"/>
      <c r="H157" s="129">
        <v>201607</v>
      </c>
      <c r="I157" s="110"/>
      <c r="J157" s="110"/>
    </row>
    <row r="158" spans="1:10" ht="90">
      <c r="A158" s="11" t="s">
        <v>274</v>
      </c>
      <c r="B158" s="83"/>
      <c r="C158" s="35" t="s">
        <v>150</v>
      </c>
      <c r="D158" s="35" t="s">
        <v>84</v>
      </c>
      <c r="E158" s="130" t="s">
        <v>273</v>
      </c>
      <c r="F158" s="35">
        <v>600</v>
      </c>
      <c r="G158" s="35"/>
      <c r="H158" s="96">
        <v>28554.55</v>
      </c>
      <c r="I158" s="110"/>
      <c r="J158" s="110"/>
    </row>
    <row r="159" spans="1:10" ht="108" customHeight="1">
      <c r="A159" s="11" t="s">
        <v>185</v>
      </c>
      <c r="B159" s="83"/>
      <c r="C159" s="35" t="s">
        <v>150</v>
      </c>
      <c r="D159" s="35" t="s">
        <v>84</v>
      </c>
      <c r="E159" s="75" t="s">
        <v>52</v>
      </c>
      <c r="F159" s="6">
        <v>600</v>
      </c>
      <c r="G159" s="6"/>
      <c r="H159" s="96">
        <v>1448634</v>
      </c>
      <c r="I159" s="110">
        <v>1449709</v>
      </c>
      <c r="J159" s="110">
        <v>1449709</v>
      </c>
    </row>
    <row r="160" spans="1:10" ht="97.5" customHeight="1">
      <c r="A160" s="11" t="s">
        <v>252</v>
      </c>
      <c r="B160" s="83"/>
      <c r="C160" s="35" t="s">
        <v>150</v>
      </c>
      <c r="D160" s="35" t="s">
        <v>84</v>
      </c>
      <c r="E160" s="75" t="s">
        <v>53</v>
      </c>
      <c r="F160" s="6">
        <v>600</v>
      </c>
      <c r="G160" s="6"/>
      <c r="H160" s="96">
        <v>33166</v>
      </c>
      <c r="I160" s="110">
        <v>32091</v>
      </c>
      <c r="J160" s="110">
        <v>32091</v>
      </c>
    </row>
    <row r="161" spans="1:10" ht="180">
      <c r="A161" s="11" t="s">
        <v>48</v>
      </c>
      <c r="B161" s="83"/>
      <c r="C161" s="35" t="s">
        <v>150</v>
      </c>
      <c r="D161" s="35" t="s">
        <v>84</v>
      </c>
      <c r="E161" s="75" t="s">
        <v>54</v>
      </c>
      <c r="F161" s="2">
        <v>600</v>
      </c>
      <c r="G161" s="2"/>
      <c r="H161" s="96">
        <v>630154</v>
      </c>
      <c r="I161" s="110"/>
      <c r="J161" s="110"/>
    </row>
    <row r="162" spans="1:10" ht="17.399999999999999">
      <c r="A162" s="34" t="s">
        <v>186</v>
      </c>
      <c r="B162" s="82"/>
      <c r="C162" s="82">
        <v>10</v>
      </c>
      <c r="D162" s="82" t="s">
        <v>187</v>
      </c>
      <c r="E162" s="67"/>
      <c r="F162" s="15"/>
      <c r="G162" s="15"/>
      <c r="H162" s="120">
        <f>H163+H169+H166</f>
        <v>3308782</v>
      </c>
      <c r="I162" s="90" t="e">
        <f>I163+I169+I166+#REF!</f>
        <v>#REF!</v>
      </c>
      <c r="J162" s="90" t="e">
        <f>J163+J169+J166+#REF!</f>
        <v>#REF!</v>
      </c>
    </row>
    <row r="163" spans="1:10" ht="17.399999999999999">
      <c r="A163" s="34" t="s">
        <v>188</v>
      </c>
      <c r="B163" s="33"/>
      <c r="C163" s="33">
        <v>10</v>
      </c>
      <c r="D163" s="33" t="s">
        <v>84</v>
      </c>
      <c r="E163" s="67"/>
      <c r="F163" s="15"/>
      <c r="G163" s="15"/>
      <c r="H163" s="121">
        <f>H164+H165</f>
        <v>2222000</v>
      </c>
      <c r="I163" s="91">
        <f t="shared" ref="I163:J163" si="25">I164+I165</f>
        <v>2070500</v>
      </c>
      <c r="J163" s="91">
        <f t="shared" si="25"/>
        <v>2070500</v>
      </c>
    </row>
    <row r="164" spans="1:10" ht="54">
      <c r="A164" s="20" t="s">
        <v>36</v>
      </c>
      <c r="B164" s="68"/>
      <c r="C164" s="68"/>
      <c r="D164" s="68"/>
      <c r="E164" s="69" t="s">
        <v>37</v>
      </c>
      <c r="F164" s="6">
        <v>200</v>
      </c>
      <c r="G164" s="6"/>
      <c r="H164" s="111">
        <v>22000</v>
      </c>
      <c r="I164" s="110">
        <v>20500</v>
      </c>
      <c r="J164" s="110">
        <v>20500</v>
      </c>
    </row>
    <row r="165" spans="1:10" ht="54">
      <c r="A165" s="57" t="s">
        <v>189</v>
      </c>
      <c r="B165" s="87"/>
      <c r="C165" s="87"/>
      <c r="D165" s="87"/>
      <c r="E165" s="69" t="s">
        <v>37</v>
      </c>
      <c r="F165" s="6">
        <v>300</v>
      </c>
      <c r="G165" s="6"/>
      <c r="H165" s="96">
        <v>2200000</v>
      </c>
      <c r="I165" s="110">
        <v>2050000</v>
      </c>
      <c r="J165" s="110">
        <v>2050000</v>
      </c>
    </row>
    <row r="166" spans="1:10" ht="17.399999999999999">
      <c r="A166" s="58" t="s">
        <v>190</v>
      </c>
      <c r="B166" s="51"/>
      <c r="C166" s="51">
        <v>10</v>
      </c>
      <c r="D166" s="51" t="s">
        <v>130</v>
      </c>
      <c r="E166" s="67"/>
      <c r="F166" s="15"/>
      <c r="G166" s="142"/>
      <c r="H166" s="120">
        <f>H168+H167</f>
        <v>992782</v>
      </c>
      <c r="I166" s="90">
        <f t="shared" ref="I166:J166" si="26">I168+I167</f>
        <v>100000</v>
      </c>
      <c r="J166" s="90">
        <f t="shared" si="26"/>
        <v>100000</v>
      </c>
    </row>
    <row r="167" spans="1:10" ht="90">
      <c r="A167" s="10" t="s">
        <v>55</v>
      </c>
      <c r="B167" s="51"/>
      <c r="C167" s="52">
        <v>10</v>
      </c>
      <c r="D167" s="52" t="s">
        <v>130</v>
      </c>
      <c r="E167" s="95" t="s">
        <v>69</v>
      </c>
      <c r="F167" s="17">
        <v>300</v>
      </c>
      <c r="G167" s="141"/>
      <c r="H167" s="96">
        <v>942782</v>
      </c>
      <c r="I167" s="110">
        <v>50000</v>
      </c>
      <c r="J167" s="110">
        <v>50000</v>
      </c>
    </row>
    <row r="168" spans="1:10" ht="54">
      <c r="A168" s="59" t="s">
        <v>191</v>
      </c>
      <c r="B168" s="87"/>
      <c r="C168" s="52">
        <v>10</v>
      </c>
      <c r="D168" s="52" t="s">
        <v>130</v>
      </c>
      <c r="E168" s="72" t="s">
        <v>192</v>
      </c>
      <c r="F168" s="6">
        <v>300</v>
      </c>
      <c r="G168" s="6"/>
      <c r="H168" s="65">
        <v>50000</v>
      </c>
      <c r="I168" s="110">
        <v>50000</v>
      </c>
      <c r="J168" s="110">
        <v>50000</v>
      </c>
    </row>
    <row r="169" spans="1:10" ht="17.399999999999999">
      <c r="A169" s="53" t="s">
        <v>193</v>
      </c>
      <c r="B169" s="51"/>
      <c r="C169" s="51">
        <v>10</v>
      </c>
      <c r="D169" s="51" t="s">
        <v>105</v>
      </c>
      <c r="E169" s="94"/>
      <c r="F169" s="1"/>
      <c r="G169" s="1"/>
      <c r="H169" s="121">
        <f>SUM(H170:H172)</f>
        <v>94000</v>
      </c>
      <c r="I169" s="91">
        <f t="shared" ref="I169:J169" si="27">SUM(I170:I172)</f>
        <v>92300</v>
      </c>
      <c r="J169" s="91">
        <f t="shared" si="27"/>
        <v>92300</v>
      </c>
    </row>
    <row r="170" spans="1:10" ht="54">
      <c r="A170" s="45" t="s">
        <v>194</v>
      </c>
      <c r="B170" s="73"/>
      <c r="C170" s="73">
        <v>10</v>
      </c>
      <c r="D170" s="73" t="s">
        <v>105</v>
      </c>
      <c r="E170" s="75" t="s">
        <v>38</v>
      </c>
      <c r="F170" s="2">
        <v>200</v>
      </c>
      <c r="G170" s="2"/>
      <c r="H170" s="96">
        <v>25000</v>
      </c>
      <c r="I170" s="110">
        <v>23300</v>
      </c>
      <c r="J170" s="110">
        <v>23300</v>
      </c>
    </row>
    <row r="171" spans="1:10" ht="72">
      <c r="A171" s="10" t="s">
        <v>210</v>
      </c>
      <c r="B171" s="95"/>
      <c r="C171" s="73">
        <v>10</v>
      </c>
      <c r="D171" s="73" t="s">
        <v>105</v>
      </c>
      <c r="E171" s="95" t="s">
        <v>211</v>
      </c>
      <c r="F171" s="17">
        <v>300</v>
      </c>
      <c r="G171" s="17"/>
      <c r="H171" s="96">
        <v>23000</v>
      </c>
      <c r="I171" s="110">
        <v>23000</v>
      </c>
      <c r="J171" s="110">
        <v>23000</v>
      </c>
    </row>
    <row r="172" spans="1:10" ht="72">
      <c r="A172" s="45" t="s">
        <v>195</v>
      </c>
      <c r="B172" s="73"/>
      <c r="C172" s="73">
        <v>10</v>
      </c>
      <c r="D172" s="73" t="s">
        <v>105</v>
      </c>
      <c r="E172" s="69" t="s">
        <v>51</v>
      </c>
      <c r="F172" s="6">
        <v>300</v>
      </c>
      <c r="G172" s="6"/>
      <c r="H172" s="122">
        <v>46000</v>
      </c>
      <c r="I172" s="110">
        <v>46000</v>
      </c>
      <c r="J172" s="110">
        <v>46000</v>
      </c>
    </row>
    <row r="173" spans="1:10" ht="17.399999999999999">
      <c r="A173" s="61" t="s">
        <v>196</v>
      </c>
      <c r="B173" s="33"/>
      <c r="C173" s="33">
        <v>11</v>
      </c>
      <c r="D173" s="33" t="s">
        <v>187</v>
      </c>
      <c r="E173" s="67"/>
      <c r="F173" s="1"/>
      <c r="G173" s="1"/>
      <c r="H173" s="121">
        <f>H174</f>
        <v>30000</v>
      </c>
      <c r="I173" s="91">
        <f t="shared" ref="I173:J174" si="28">I174</f>
        <v>30000</v>
      </c>
      <c r="J173" s="91">
        <f t="shared" si="28"/>
        <v>30000</v>
      </c>
    </row>
    <row r="174" spans="1:10" ht="18">
      <c r="A174" s="61" t="s">
        <v>143</v>
      </c>
      <c r="B174" s="33"/>
      <c r="C174" s="33">
        <v>11</v>
      </c>
      <c r="D174" s="33" t="s">
        <v>102</v>
      </c>
      <c r="E174" s="69" t="s">
        <v>197</v>
      </c>
      <c r="F174" s="1"/>
      <c r="G174" s="1"/>
      <c r="H174" s="121">
        <f>H175</f>
        <v>30000</v>
      </c>
      <c r="I174" s="91">
        <f t="shared" si="28"/>
        <v>30000</v>
      </c>
      <c r="J174" s="91">
        <f t="shared" si="28"/>
        <v>30000</v>
      </c>
    </row>
    <row r="175" spans="1:10" ht="54">
      <c r="A175" s="38" t="s">
        <v>198</v>
      </c>
      <c r="B175" s="73"/>
      <c r="C175" s="73"/>
      <c r="D175" s="73"/>
      <c r="E175" s="69" t="s">
        <v>39</v>
      </c>
      <c r="F175" s="2">
        <v>200</v>
      </c>
      <c r="G175" s="2"/>
      <c r="H175" s="122">
        <v>30000</v>
      </c>
      <c r="I175" s="110">
        <v>30000</v>
      </c>
      <c r="J175" s="110">
        <v>30000</v>
      </c>
    </row>
    <row r="176" spans="1:10" ht="34.799999999999997">
      <c r="A176" s="39" t="s">
        <v>221</v>
      </c>
      <c r="B176" s="76">
        <v>122</v>
      </c>
      <c r="C176" s="73"/>
      <c r="D176" s="73"/>
      <c r="E176" s="69"/>
      <c r="F176" s="2"/>
      <c r="G176" s="2"/>
      <c r="H176" s="120">
        <f>H177</f>
        <v>73024</v>
      </c>
      <c r="I176" s="90">
        <f t="shared" ref="I176:J176" si="29">I177</f>
        <v>881301</v>
      </c>
      <c r="J176" s="90">
        <f t="shared" si="29"/>
        <v>881301</v>
      </c>
    </row>
    <row r="177" spans="1:10" ht="39" customHeight="1">
      <c r="A177" s="38" t="s">
        <v>223</v>
      </c>
      <c r="B177" s="73"/>
      <c r="C177" s="35" t="s">
        <v>84</v>
      </c>
      <c r="D177" s="73" t="s">
        <v>105</v>
      </c>
      <c r="E177" s="69"/>
      <c r="F177" s="2"/>
      <c r="G177" s="2"/>
      <c r="H177" s="122">
        <f>H178+H180+H179</f>
        <v>73024</v>
      </c>
      <c r="I177" s="92">
        <f t="shared" ref="I177:J177" si="30">I178+I180</f>
        <v>881301</v>
      </c>
      <c r="J177" s="92">
        <f t="shared" si="30"/>
        <v>881301</v>
      </c>
    </row>
    <row r="178" spans="1:10" ht="97.5" customHeight="1">
      <c r="A178" s="38" t="s">
        <v>224</v>
      </c>
      <c r="B178" s="73"/>
      <c r="C178" s="35" t="s">
        <v>84</v>
      </c>
      <c r="D178" s="73" t="s">
        <v>105</v>
      </c>
      <c r="E178" s="69" t="s">
        <v>222</v>
      </c>
      <c r="F178" s="2">
        <v>100</v>
      </c>
      <c r="G178" s="2"/>
      <c r="H178" s="96">
        <v>73024</v>
      </c>
      <c r="I178" s="110">
        <v>876301</v>
      </c>
      <c r="J178" s="110">
        <v>876301</v>
      </c>
    </row>
    <row r="179" spans="1:10" ht="97.5" customHeight="1">
      <c r="A179" s="38" t="s">
        <v>277</v>
      </c>
      <c r="B179" s="73"/>
      <c r="C179" s="35" t="s">
        <v>84</v>
      </c>
      <c r="D179" s="73" t="s">
        <v>105</v>
      </c>
      <c r="E179" s="95" t="s">
        <v>278</v>
      </c>
      <c r="F179" s="107">
        <v>100</v>
      </c>
      <c r="G179" s="107"/>
      <c r="H179" s="96"/>
      <c r="I179" s="110"/>
      <c r="J179" s="110"/>
    </row>
    <row r="180" spans="1:10" ht="54">
      <c r="A180" s="38" t="s">
        <v>225</v>
      </c>
      <c r="B180" s="73"/>
      <c r="C180" s="35" t="s">
        <v>84</v>
      </c>
      <c r="D180" s="73" t="s">
        <v>105</v>
      </c>
      <c r="E180" s="69" t="s">
        <v>222</v>
      </c>
      <c r="F180" s="2">
        <v>200</v>
      </c>
      <c r="G180" s="2"/>
      <c r="H180" s="96"/>
      <c r="I180" s="110">
        <v>5000</v>
      </c>
      <c r="J180" s="110">
        <v>5000</v>
      </c>
    </row>
    <row r="181" spans="1:10" ht="52.2">
      <c r="A181" s="39" t="s">
        <v>285</v>
      </c>
      <c r="B181" s="76">
        <v>124</v>
      </c>
      <c r="C181" s="35"/>
      <c r="D181" s="73"/>
      <c r="E181" s="69"/>
      <c r="F181" s="2"/>
      <c r="G181" s="152"/>
      <c r="H181" s="105">
        <f>SUM(H183:H185)</f>
        <v>1386739</v>
      </c>
      <c r="I181" s="110"/>
      <c r="J181" s="110"/>
    </row>
    <row r="182" spans="1:10" ht="36">
      <c r="A182" s="38" t="s">
        <v>223</v>
      </c>
      <c r="B182" s="73"/>
      <c r="C182" s="35" t="s">
        <v>84</v>
      </c>
      <c r="D182" s="73" t="s">
        <v>105</v>
      </c>
      <c r="E182" s="69"/>
      <c r="F182" s="2"/>
      <c r="G182" s="140"/>
      <c r="H182" s="122">
        <f>H183+H185+H184</f>
        <v>1386739</v>
      </c>
      <c r="I182" s="110"/>
      <c r="J182" s="110"/>
    </row>
    <row r="183" spans="1:10" ht="90">
      <c r="A183" s="38" t="s">
        <v>224</v>
      </c>
      <c r="B183" s="73"/>
      <c r="C183" s="35" t="s">
        <v>84</v>
      </c>
      <c r="D183" s="73" t="s">
        <v>105</v>
      </c>
      <c r="E183" s="69" t="s">
        <v>222</v>
      </c>
      <c r="F183" s="2">
        <v>100</v>
      </c>
      <c r="G183" s="148"/>
      <c r="H183" s="96">
        <v>1134174</v>
      </c>
      <c r="I183" s="110"/>
      <c r="J183" s="110"/>
    </row>
    <row r="184" spans="1:10" ht="126">
      <c r="A184" s="38" t="s">
        <v>277</v>
      </c>
      <c r="B184" s="73"/>
      <c r="C184" s="35" t="s">
        <v>84</v>
      </c>
      <c r="D184" s="73" t="s">
        <v>105</v>
      </c>
      <c r="E184" s="95" t="s">
        <v>278</v>
      </c>
      <c r="F184" s="107">
        <v>100</v>
      </c>
      <c r="G184" s="149"/>
      <c r="H184" s="96">
        <v>231765</v>
      </c>
      <c r="I184" s="110"/>
      <c r="J184" s="110"/>
    </row>
    <row r="185" spans="1:10" ht="54">
      <c r="A185" s="38" t="s">
        <v>225</v>
      </c>
      <c r="B185" s="73"/>
      <c r="C185" s="35" t="s">
        <v>84</v>
      </c>
      <c r="D185" s="73" t="s">
        <v>105</v>
      </c>
      <c r="E185" s="69" t="s">
        <v>222</v>
      </c>
      <c r="F185" s="2">
        <v>200</v>
      </c>
      <c r="G185" s="148"/>
      <c r="H185" s="96">
        <v>20800</v>
      </c>
      <c r="I185" s="110"/>
      <c r="J185" s="110"/>
    </row>
    <row r="186" spans="1:10" ht="15.6">
      <c r="G186" s="120">
        <f>G9+G40+G101++G176+G114+G181</f>
        <v>3319761.13</v>
      </c>
      <c r="H186" s="120">
        <f>H9+H40+H101++H176+H114+H181</f>
        <v>159338158.66999999</v>
      </c>
      <c r="I186" s="90" t="e">
        <f>I9+I40+I101++I176+I114</f>
        <v>#REF!</v>
      </c>
      <c r="J186" s="90" t="e">
        <f>J9+J40+J101++J176+J114</f>
        <v>#REF!</v>
      </c>
    </row>
    <row r="188" spans="1:10">
      <c r="H188" s="124"/>
    </row>
    <row r="189" spans="1:10">
      <c r="B189" s="115"/>
      <c r="C189" s="115"/>
      <c r="D189" s="115"/>
      <c r="E189" s="115"/>
      <c r="F189" s="115"/>
      <c r="G189" s="115"/>
      <c r="H189" s="125"/>
      <c r="I189" s="115"/>
      <c r="J189" s="115"/>
    </row>
    <row r="190" spans="1:10">
      <c r="B190" s="115"/>
      <c r="C190" s="115"/>
      <c r="D190" s="115"/>
      <c r="E190" s="115"/>
      <c r="F190" s="115"/>
      <c r="G190" s="115"/>
      <c r="H190" s="125"/>
      <c r="I190" s="115"/>
      <c r="J190" s="115"/>
    </row>
    <row r="191" spans="1:10">
      <c r="B191" s="115"/>
      <c r="C191" s="115"/>
      <c r="D191" s="115"/>
      <c r="E191" s="115"/>
      <c r="F191" s="115"/>
      <c r="G191" s="115"/>
      <c r="H191" s="125"/>
      <c r="I191" s="115"/>
      <c r="J191" s="115"/>
    </row>
    <row r="192" spans="1:10">
      <c r="B192" s="115"/>
      <c r="C192" s="115"/>
      <c r="D192" s="115"/>
      <c r="E192" s="115"/>
      <c r="F192" s="115"/>
      <c r="G192" s="115"/>
      <c r="H192" s="125"/>
      <c r="I192" s="115"/>
      <c r="J192" s="115"/>
    </row>
    <row r="193" spans="2:10">
      <c r="B193" s="115"/>
      <c r="C193" s="115"/>
      <c r="D193" s="115"/>
      <c r="E193" s="115"/>
      <c r="F193" s="115"/>
      <c r="G193" s="115"/>
      <c r="H193" s="125"/>
      <c r="I193" s="115"/>
      <c r="J193" s="115"/>
    </row>
    <row r="194" spans="2:10">
      <c r="B194" s="115"/>
      <c r="C194" s="115"/>
      <c r="D194" s="115"/>
      <c r="E194" s="115"/>
      <c r="F194" s="115"/>
      <c r="G194" s="115"/>
      <c r="H194" s="125"/>
      <c r="I194" s="115"/>
      <c r="J194" s="115"/>
    </row>
    <row r="195" spans="2:10">
      <c r="B195" s="115"/>
      <c r="C195" s="115"/>
      <c r="D195" s="115"/>
      <c r="E195" s="115"/>
      <c r="F195" s="115"/>
      <c r="G195" s="115"/>
      <c r="H195" s="125"/>
      <c r="I195" s="115"/>
      <c r="J195" s="115"/>
    </row>
    <row r="196" spans="2:10">
      <c r="B196" s="115"/>
      <c r="C196" s="115"/>
      <c r="D196" s="115"/>
      <c r="E196" s="115"/>
      <c r="F196" s="115"/>
      <c r="G196" s="115"/>
      <c r="H196" s="125"/>
      <c r="I196" s="115"/>
      <c r="J196" s="115"/>
    </row>
    <row r="197" spans="2:10">
      <c r="B197" s="115"/>
      <c r="C197" s="115"/>
      <c r="D197" s="115"/>
      <c r="E197" s="115"/>
      <c r="F197" s="115"/>
      <c r="G197" s="115"/>
      <c r="H197" s="125"/>
      <c r="I197" s="115"/>
      <c r="J197" s="115"/>
    </row>
    <row r="198" spans="2:10">
      <c r="B198" s="115"/>
      <c r="C198" s="115"/>
      <c r="D198" s="115"/>
      <c r="E198" s="115"/>
      <c r="F198" s="115"/>
      <c r="G198" s="115"/>
      <c r="H198" s="125"/>
      <c r="I198" s="115"/>
      <c r="J198" s="115"/>
    </row>
    <row r="199" spans="2:10">
      <c r="B199" s="115"/>
      <c r="C199" s="115"/>
      <c r="D199" s="115"/>
      <c r="E199" s="115"/>
      <c r="F199" s="115"/>
      <c r="G199" s="115"/>
      <c r="H199" s="125"/>
      <c r="I199" s="115"/>
      <c r="J199" s="115"/>
    </row>
    <row r="200" spans="2:10">
      <c r="B200" s="115"/>
      <c r="C200" s="115"/>
      <c r="D200" s="115"/>
      <c r="E200" s="115"/>
      <c r="F200" s="115"/>
      <c r="G200" s="115"/>
      <c r="H200" s="125"/>
      <c r="I200" s="115"/>
      <c r="J200" s="115"/>
    </row>
    <row r="201" spans="2:10">
      <c r="B201" s="115"/>
      <c r="C201" s="115"/>
      <c r="D201" s="115"/>
      <c r="E201" s="115"/>
      <c r="F201" s="115"/>
      <c r="G201" s="115"/>
      <c r="H201" s="125"/>
      <c r="I201" s="115"/>
      <c r="J201" s="115"/>
    </row>
    <row r="202" spans="2:10">
      <c r="B202" s="115"/>
      <c r="C202" s="115"/>
      <c r="D202" s="115"/>
      <c r="E202" s="115"/>
      <c r="F202" s="115"/>
      <c r="G202" s="115"/>
      <c r="H202" s="125"/>
      <c r="I202" s="115"/>
      <c r="J202" s="115"/>
    </row>
    <row r="203" spans="2:10">
      <c r="B203" s="115"/>
      <c r="C203" s="115"/>
      <c r="D203" s="115"/>
      <c r="E203" s="115"/>
      <c r="F203" s="115"/>
      <c r="G203" s="115"/>
      <c r="H203" s="125"/>
      <c r="I203" s="115"/>
      <c r="J203" s="115"/>
    </row>
    <row r="204" spans="2:10">
      <c r="B204" s="115"/>
      <c r="C204" s="115"/>
      <c r="D204" s="115"/>
      <c r="E204" s="115"/>
      <c r="F204" s="115"/>
      <c r="G204" s="115"/>
      <c r="H204" s="125"/>
      <c r="I204" s="115"/>
      <c r="J204" s="115"/>
    </row>
    <row r="205" spans="2:10">
      <c r="B205" s="115"/>
      <c r="C205" s="115"/>
      <c r="D205" s="115"/>
      <c r="E205" s="115"/>
      <c r="F205" s="115"/>
      <c r="G205" s="115"/>
      <c r="H205" s="125"/>
      <c r="I205" s="115"/>
      <c r="J205" s="115"/>
    </row>
    <row r="206" spans="2:10">
      <c r="B206" s="115"/>
      <c r="C206" s="115"/>
      <c r="D206" s="115"/>
      <c r="E206" s="115"/>
      <c r="F206" s="115"/>
      <c r="G206" s="115"/>
      <c r="H206" s="125"/>
      <c r="I206" s="115"/>
      <c r="J206" s="115"/>
    </row>
    <row r="207" spans="2:10">
      <c r="B207" s="115"/>
      <c r="C207" s="115"/>
      <c r="D207" s="115"/>
      <c r="E207" s="115"/>
      <c r="F207" s="115"/>
      <c r="G207" s="115"/>
      <c r="H207" s="125"/>
      <c r="I207" s="115"/>
      <c r="J207" s="115"/>
    </row>
    <row r="208" spans="2:10">
      <c r="B208" s="115"/>
      <c r="C208" s="115"/>
      <c r="D208" s="115"/>
      <c r="E208" s="115"/>
      <c r="F208" s="115"/>
      <c r="G208" s="115"/>
      <c r="H208" s="125"/>
      <c r="I208" s="115"/>
      <c r="J208" s="115"/>
    </row>
    <row r="209" spans="2:10">
      <c r="B209" s="115"/>
      <c r="C209" s="115"/>
      <c r="D209" s="115"/>
      <c r="E209" s="115"/>
      <c r="F209" s="115"/>
      <c r="G209" s="115"/>
      <c r="H209" s="125"/>
      <c r="I209" s="115"/>
      <c r="J209" s="115"/>
    </row>
    <row r="210" spans="2:10">
      <c r="B210" s="115"/>
      <c r="C210" s="115"/>
      <c r="D210" s="115"/>
      <c r="E210" s="115"/>
      <c r="F210" s="115"/>
      <c r="G210" s="115"/>
      <c r="H210" s="125"/>
      <c r="I210" s="115"/>
      <c r="J210" s="115"/>
    </row>
    <row r="211" spans="2:10">
      <c r="B211" s="115"/>
      <c r="C211" s="115"/>
      <c r="D211" s="115"/>
      <c r="E211" s="115"/>
      <c r="F211" s="115"/>
      <c r="G211" s="115"/>
      <c r="H211" s="125"/>
      <c r="I211" s="115"/>
      <c r="J211" s="115"/>
    </row>
    <row r="212" spans="2:10">
      <c r="B212" s="115"/>
      <c r="C212" s="115"/>
      <c r="D212" s="115"/>
      <c r="E212" s="115"/>
      <c r="F212" s="115"/>
      <c r="G212" s="115"/>
      <c r="H212" s="125"/>
      <c r="I212" s="115"/>
      <c r="J212" s="115"/>
    </row>
    <row r="213" spans="2:10">
      <c r="B213" s="115"/>
      <c r="C213" s="115"/>
      <c r="D213" s="115"/>
      <c r="E213" s="115"/>
      <c r="F213" s="115"/>
      <c r="G213" s="115"/>
      <c r="H213" s="125"/>
      <c r="I213" s="115"/>
      <c r="J213" s="115"/>
    </row>
    <row r="214" spans="2:10">
      <c r="B214" s="115"/>
      <c r="C214" s="115"/>
      <c r="D214" s="115"/>
      <c r="E214" s="115"/>
      <c r="F214" s="115"/>
      <c r="G214" s="115"/>
      <c r="H214" s="125"/>
      <c r="I214" s="115"/>
      <c r="J214" s="115"/>
    </row>
    <row r="215" spans="2:10">
      <c r="B215" s="115"/>
      <c r="C215" s="115"/>
      <c r="D215" s="115"/>
      <c r="E215" s="115"/>
      <c r="F215" s="115"/>
      <c r="G215" s="115"/>
      <c r="H215" s="125"/>
      <c r="I215" s="115"/>
      <c r="J215" s="115"/>
    </row>
    <row r="216" spans="2:10">
      <c r="B216" s="115"/>
      <c r="C216" s="115"/>
      <c r="D216" s="115"/>
      <c r="E216" s="115"/>
      <c r="F216" s="115"/>
      <c r="G216" s="115"/>
      <c r="H216" s="125"/>
      <c r="I216" s="115"/>
      <c r="J216" s="115"/>
    </row>
  </sheetData>
  <mergeCells count="7">
    <mergeCell ref="A4:F5"/>
    <mergeCell ref="A6:F6"/>
    <mergeCell ref="F7:F8"/>
    <mergeCell ref="E7:E8"/>
    <mergeCell ref="D7:D8"/>
    <mergeCell ref="B7:B8"/>
    <mergeCell ref="A7:A8"/>
  </mergeCells>
  <pageMargins left="0.70866141732283472" right="0.70866141732283472" top="0.74803149606299213" bottom="0.61" header="0.31496062992125984" footer="0.31496062992125984"/>
  <pageSetup paperSize="9" scale="5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6</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Buh_8</dc:creator>
  <cp:lastModifiedBy>cernova</cp:lastModifiedBy>
  <cp:lastPrinted>2023-02-22T08:51:21Z</cp:lastPrinted>
  <dcterms:created xsi:type="dcterms:W3CDTF">2008-10-31T06:19:29Z</dcterms:created>
  <dcterms:modified xsi:type="dcterms:W3CDTF">2023-05-10T07:32:23Z</dcterms:modified>
</cp:coreProperties>
</file>