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120" windowWidth="19032" windowHeight="12012"/>
  </bookViews>
  <sheets>
    <sheet name="приложение 4" sheetId="8" r:id="rId1"/>
  </sheets>
  <externalReferences>
    <externalReference r:id="rId2"/>
  </externalReferences>
  <calcPr calcId="125725"/>
</workbook>
</file>

<file path=xl/calcChain.xml><?xml version="1.0" encoding="utf-8"?>
<calcChain xmlns="http://schemas.openxmlformats.org/spreadsheetml/2006/main">
  <c r="E12" i="8"/>
  <c r="D236" l="1"/>
  <c r="E70" l="1"/>
  <c r="E25"/>
  <c r="E78"/>
  <c r="E55"/>
  <c r="E139"/>
  <c r="E134"/>
  <c r="E223"/>
  <c r="E115" l="1"/>
  <c r="E77" l="1"/>
  <c r="G148"/>
  <c r="F148"/>
  <c r="G74" l="1"/>
  <c r="G73" s="1"/>
  <c r="F74"/>
  <c r="F73" s="1"/>
  <c r="G100"/>
  <c r="G99" s="1"/>
  <c r="G98" s="1"/>
  <c r="F100"/>
  <c r="F99" s="1"/>
  <c r="F98" s="1"/>
  <c r="G134"/>
  <c r="G133" s="1"/>
  <c r="F134"/>
  <c r="F133" s="1"/>
  <c r="G139"/>
  <c r="G138" s="1"/>
  <c r="F139"/>
  <c r="F138" s="1"/>
  <c r="E106"/>
  <c r="E100" s="1"/>
  <c r="E99" s="1"/>
  <c r="G96"/>
  <c r="G95" s="1"/>
  <c r="F96"/>
  <c r="F95" s="1"/>
  <c r="E96"/>
  <c r="G91"/>
  <c r="F91"/>
  <c r="E91"/>
  <c r="G229"/>
  <c r="F229"/>
  <c r="G227"/>
  <c r="G226" s="1"/>
  <c r="G225" s="1"/>
  <c r="F227"/>
  <c r="F226" s="1"/>
  <c r="F225" s="1"/>
  <c r="G221"/>
  <c r="G220" s="1"/>
  <c r="G219" s="1"/>
  <c r="F221"/>
  <c r="F220" s="1"/>
  <c r="F219" s="1"/>
  <c r="G217"/>
  <c r="G216" s="1"/>
  <c r="G215" s="1"/>
  <c r="F217"/>
  <c r="F216" s="1"/>
  <c r="F215" s="1"/>
  <c r="G213"/>
  <c r="G212" s="1"/>
  <c r="F213"/>
  <c r="F212" s="1"/>
  <c r="G210"/>
  <c r="G209" s="1"/>
  <c r="G208" s="1"/>
  <c r="F210"/>
  <c r="F209" s="1"/>
  <c r="F208" s="1"/>
  <c r="G206"/>
  <c r="G204" s="1"/>
  <c r="F206"/>
  <c r="F205" s="1"/>
  <c r="G201"/>
  <c r="G200" s="1"/>
  <c r="G199" s="1"/>
  <c r="F201"/>
  <c r="F200" s="1"/>
  <c r="F199" s="1"/>
  <c r="G197"/>
  <c r="G196" s="1"/>
  <c r="F197"/>
  <c r="F196" s="1"/>
  <c r="G194"/>
  <c r="G193" s="1"/>
  <c r="F194"/>
  <c r="F193" s="1"/>
  <c r="G190"/>
  <c r="G189" s="1"/>
  <c r="G188" s="1"/>
  <c r="F190"/>
  <c r="F189" s="1"/>
  <c r="F188" s="1"/>
  <c r="G186"/>
  <c r="G185" s="1"/>
  <c r="F186"/>
  <c r="F185" s="1"/>
  <c r="G183"/>
  <c r="G182" s="1"/>
  <c r="F183"/>
  <c r="F182" s="1"/>
  <c r="G179"/>
  <c r="G178" s="1"/>
  <c r="F179"/>
  <c r="F178" s="1"/>
  <c r="G176"/>
  <c r="G175" s="1"/>
  <c r="F176"/>
  <c r="F175" s="1"/>
  <c r="G173"/>
  <c r="G172" s="1"/>
  <c r="F173"/>
  <c r="F172" s="1"/>
  <c r="G169"/>
  <c r="G168" s="1"/>
  <c r="F169"/>
  <c r="F168" s="1"/>
  <c r="G165"/>
  <c r="G164" s="1"/>
  <c r="F165"/>
  <c r="F164" s="1"/>
  <c r="G162"/>
  <c r="G161" s="1"/>
  <c r="F162"/>
  <c r="F161" s="1"/>
  <c r="G157"/>
  <c r="G147" s="1"/>
  <c r="F157"/>
  <c r="F147" s="1"/>
  <c r="G143"/>
  <c r="G142" s="1"/>
  <c r="F143"/>
  <c r="F142" s="1"/>
  <c r="G137"/>
  <c r="G136" s="1"/>
  <c r="F137"/>
  <c r="F136" s="1"/>
  <c r="G130"/>
  <c r="G129" s="1"/>
  <c r="F130"/>
  <c r="F129" s="1"/>
  <c r="G126"/>
  <c r="G125" s="1"/>
  <c r="F126"/>
  <c r="F125" s="1"/>
  <c r="G120"/>
  <c r="F120"/>
  <c r="G115"/>
  <c r="F115"/>
  <c r="G110"/>
  <c r="G109" s="1"/>
  <c r="F110"/>
  <c r="F109" s="1"/>
  <c r="G93"/>
  <c r="F93"/>
  <c r="G88"/>
  <c r="F88"/>
  <c r="G84"/>
  <c r="G83" s="1"/>
  <c r="F84"/>
  <c r="F83" s="1"/>
  <c r="G78"/>
  <c r="F78"/>
  <c r="G77"/>
  <c r="F77"/>
  <c r="E51"/>
  <c r="G70"/>
  <c r="G69" s="1"/>
  <c r="F70"/>
  <c r="F69" s="1"/>
  <c r="G51"/>
  <c r="F51"/>
  <c r="G25"/>
  <c r="G24" s="1"/>
  <c r="F25"/>
  <c r="F24" s="1"/>
  <c r="G62"/>
  <c r="G61" s="1"/>
  <c r="F62"/>
  <c r="F61" s="1"/>
  <c r="G55"/>
  <c r="F55"/>
  <c r="G59"/>
  <c r="G58" s="1"/>
  <c r="F59"/>
  <c r="F58" s="1"/>
  <c r="G12"/>
  <c r="G11" s="1"/>
  <c r="F12"/>
  <c r="F11" s="1"/>
  <c r="E157"/>
  <c r="G146" l="1"/>
  <c r="F146"/>
  <c r="G50"/>
  <c r="F50"/>
  <c r="F10" s="1"/>
  <c r="G114"/>
  <c r="G108" s="1"/>
  <c r="G205"/>
  <c r="F204"/>
  <c r="F192"/>
  <c r="G192"/>
  <c r="G167"/>
  <c r="F167"/>
  <c r="G132"/>
  <c r="F132"/>
  <c r="F124"/>
  <c r="G124"/>
  <c r="F114"/>
  <c r="F108" s="1"/>
  <c r="F87"/>
  <c r="F76" s="1"/>
  <c r="G87"/>
  <c r="G76" s="1"/>
  <c r="G10"/>
  <c r="E50"/>
  <c r="E183"/>
  <c r="F236" l="1"/>
  <c r="G236"/>
  <c r="E74" l="1"/>
  <c r="E126" l="1"/>
  <c r="E229" l="1"/>
  <c r="E24" l="1"/>
  <c r="E179" l="1"/>
  <c r="E110" l="1"/>
  <c r="E213" l="1"/>
  <c r="E186" l="1"/>
  <c r="E185" s="1"/>
  <c r="E95" l="1"/>
  <c r="E125" l="1"/>
  <c r="E176" l="1"/>
  <c r="E173"/>
  <c r="E165"/>
  <c r="E212" l="1"/>
  <c r="E88" l="1"/>
  <c r="E109"/>
  <c r="E172" l="1"/>
  <c r="E138"/>
  <c r="E143"/>
  <c r="E142" s="1"/>
  <c r="E11" l="1"/>
  <c r="E227" l="1"/>
  <c r="E226" s="1"/>
  <c r="E225" s="1"/>
  <c r="E206"/>
  <c r="E205" l="1"/>
  <c r="E204"/>
  <c r="E84"/>
  <c r="E221"/>
  <c r="E220" s="1"/>
  <c r="E219" s="1"/>
  <c r="E98"/>
  <c r="E120"/>
  <c r="E93"/>
  <c r="E217"/>
  <c r="E216" s="1"/>
  <c r="E215" s="1"/>
  <c r="E201"/>
  <c r="E200" s="1"/>
  <c r="E197"/>
  <c r="E196" s="1"/>
  <c r="E87" l="1"/>
  <c r="E175"/>
  <c r="E114" l="1"/>
  <c r="E210" l="1"/>
  <c r="E209" s="1"/>
  <c r="E208" s="1"/>
  <c r="E194" l="1"/>
  <c r="E193" s="1"/>
  <c r="E190"/>
  <c r="E189" s="1"/>
  <c r="E188" s="1"/>
  <c r="E182"/>
  <c r="E178"/>
  <c r="E169"/>
  <c r="E168" s="1"/>
  <c r="E164"/>
  <c r="E162"/>
  <c r="E161" s="1"/>
  <c r="E148"/>
  <c r="E147" s="1"/>
  <c r="E136"/>
  <c r="E129"/>
  <c r="E124" s="1"/>
  <c r="E83"/>
  <c r="E76" s="1"/>
  <c r="E73"/>
  <c r="E69"/>
  <c r="E62"/>
  <c r="E61" s="1"/>
  <c r="E59"/>
  <c r="E58" s="1"/>
  <c r="E10" l="1"/>
  <c r="E167"/>
  <c r="E108"/>
  <c r="E146"/>
  <c r="E133"/>
  <c r="E132" s="1"/>
  <c r="E199" l="1"/>
  <c r="E192" s="1"/>
  <c r="E236" s="1"/>
</calcChain>
</file>

<file path=xl/sharedStrings.xml><?xml version="1.0" encoding="utf-8"?>
<sst xmlns="http://schemas.openxmlformats.org/spreadsheetml/2006/main" count="483" uniqueCount="438">
  <si>
    <t>Всего расходов:</t>
  </si>
  <si>
    <t xml:space="preserve">   к решению  Совета Лухского муниципального  района</t>
  </si>
  <si>
    <t>Наименование</t>
  </si>
  <si>
    <t>Целевая статья</t>
  </si>
  <si>
    <t>Вид расхо-дов</t>
  </si>
  <si>
    <t>Муниципальная программа Лухского муниципального района Ивановской области «Развитие образования в Лухском муниципальном районе»</t>
  </si>
  <si>
    <t>Муниципальная программа Лухского муниципального района Ивановской области «Управление муниципальным имуществом и земельными отношениями в Лухском муниципальном районе»</t>
  </si>
  <si>
    <t>Муниципальная программа Лухского муниципального района Ивановской области «Охрана окружающей среды Лухского муниципального района»</t>
  </si>
  <si>
    <t>Муниципальная программа Лухского муниципального района Ивановской области «Культура Лухского муниципального района»</t>
  </si>
  <si>
    <t>Муниципальная программа Лухского муниципального района Ивановской области «Развитие автомобильных дорог общего пользования местного значения Лухского муниципального района Ивановской области»</t>
  </si>
  <si>
    <t>Муниципальная программа Лухского муниципального района Ивановской области «Развитие сельского хозяйства и предпринимательства в Лухском муниципальном районе»</t>
  </si>
  <si>
    <t>Муниципальная программа  Лухского муниципального района Ивановской области «Эффективная реализация органами местного самоуправления полномочий по решению вопросов местного значения».</t>
  </si>
  <si>
    <t>Муниципальная программа Лухского муниципального района Ивановской области  «Социальная поддержка граждан Лухского муниципального района»</t>
  </si>
  <si>
    <t>Муниципальная программа Лухского муниципального района Ивановской области  «Развитие физической культуры, спорта, туризма и повышение эффективности реализации молодежной политики Лухского муниципального района»</t>
  </si>
  <si>
    <t>Муниципальная программа Лухского муниципального района Ивановской области  «Обеспечение безопасности граждан и профилактика правонарушений в Лухском муниципальном районе»</t>
  </si>
  <si>
    <t>Муниципальная программа Лухского муниципального района  Ивановской области "Совершенствование управления муниципальными финансами".</t>
  </si>
  <si>
    <t xml:space="preserve">Непрограммные направления деятельности органов  местного самоуправления Лухского муниципального района Ивановской области </t>
  </si>
  <si>
    <t>600</t>
  </si>
  <si>
    <t>200</t>
  </si>
  <si>
    <t>Основное мероприятие «Обеспечение деятельности детских дошкольных учреждений Лухского муниципального района».</t>
  </si>
  <si>
    <t>01 0 00 00000</t>
  </si>
  <si>
    <t>01 1 00 00000</t>
  </si>
  <si>
    <t>01 1 01 00000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</si>
  <si>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</si>
  <si>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</si>
  <si>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</si>
  <si>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Расходы  детских дошкольных учреждений Лухского муниципального района.(Иные бюджетные ассигнования)</t>
  </si>
  <si>
    <t>01 1 01 00020</t>
  </si>
  <si>
    <t>01 1 01 00030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</si>
  <si>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оздоровление.(Закупка товаров, работ и услуг для государственных (муниципальных) нужд)</t>
  </si>
  <si>
    <r>
      <t xml:space="preserve">01 1 01 </t>
    </r>
    <r>
      <rPr>
        <sz val="14"/>
        <color rgb="FF000000"/>
        <rFont val="Times New Roman"/>
        <family val="1"/>
        <charset val="204"/>
      </rPr>
      <t>80100</t>
    </r>
  </si>
  <si>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образования.(Социальное обеспечение и иные выплаты населению).</t>
  </si>
  <si>
    <r>
      <t>01 1 01 </t>
    </r>
    <r>
      <rPr>
        <sz val="14"/>
        <color rgb="FF000000"/>
        <rFont val="Times New Roman"/>
        <family val="1"/>
        <charset val="204"/>
      </rPr>
      <t xml:space="preserve">80110 </t>
    </r>
  </si>
  <si>
    <r>
      <t xml:space="preserve">01 1 01 </t>
    </r>
    <r>
      <rPr>
        <sz val="14"/>
        <color rgb="FF000000"/>
        <rFont val="Times New Roman"/>
        <family val="1"/>
        <charset val="204"/>
      </rPr>
      <t xml:space="preserve">80170 </t>
    </r>
  </si>
  <si>
    <t>Основное мероприятие «Обеспечение деятельности подведомственных учреждений общего образования Лухского муниципального района».</t>
  </si>
  <si>
    <t>01 2 00 00000 </t>
  </si>
  <si>
    <t>01 2 01 00000 </t>
  </si>
  <si>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</si>
  <si>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</si>
  <si>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 xml:space="preserve">01 2 01 00040 </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</si>
  <si>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</si>
  <si>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</si>
  <si>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</si>
  <si>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01 2 01 00060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</si>
  <si>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</si>
  <si>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</si>
  <si>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</si>
  <si>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</si>
  <si>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Подпрограмма «Развитие дополнительного образования в Лухском муниципальном районе».</t>
  </si>
  <si>
    <r>
      <t>Основное мероприятие «Обеспечение деятельности</t>
    </r>
    <r>
      <rPr>
        <sz val="12"/>
        <rFont val="Times New Roman"/>
        <family val="1"/>
        <charset val="204"/>
      </rPr>
      <t xml:space="preserve"> </t>
    </r>
    <r>
      <rPr>
        <sz val="14"/>
        <rFont val="Times New Roman"/>
        <family val="1"/>
        <charset val="204"/>
      </rPr>
      <t>учреждения по внешкольной работе с детьми  ЦВР в Лухском муниципальном районе».</t>
    </r>
  </si>
  <si>
    <t>01 3 00 00000</t>
  </si>
  <si>
    <t>01 3 01 00000</t>
  </si>
  <si>
    <t>01 5 00 00000 </t>
  </si>
  <si>
    <t xml:space="preserve">Подпрограмма «Другие вопросы в области образования» </t>
  </si>
  <si>
    <t>01 5 01 00000</t>
  </si>
  <si>
    <t>Основное мероприятие «Обеспечение деятельности централизованной бухгалтерии отдела образования администрации Лухского муниципального района».</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</si>
  <si>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</si>
  <si>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 xml:space="preserve">01 5 01 00140 </t>
  </si>
  <si>
    <t>Подпрограмма «Организация и проведение летнего отдыха и занятости детей в Лухском муниципальном районе».</t>
  </si>
  <si>
    <t>01 6 01 00000 </t>
  </si>
  <si>
    <t>Основное мероприятие «Мероприятия  по обеспечению отдыха, оздоровления и занятости детей на территории Лухского муниципального района».</t>
  </si>
  <si>
    <t>01 6 00 00000 </t>
  </si>
  <si>
    <t>01 6 01 00150</t>
  </si>
  <si>
    <t>Мероприятия  по обеспечению отдыха, оздоровления и занятости детей на территории Лухского муниципального района.(Предоставление субсидий бюджетным, автономным учреждениям и иным некоммерческим организациям)</t>
  </si>
  <si>
    <t>Подпрограмма «Физическое воспитание молодежи в Лухском муниципальном районе».</t>
  </si>
  <si>
    <t>01 7 00 00000</t>
  </si>
  <si>
    <t>Основное мероприятие «Мероприятия в области здравоохранения, спорта и физической культуры, туризма в Лухском муниципальном районе».</t>
  </si>
  <si>
    <t>01 7 01 00000</t>
  </si>
  <si>
    <t>01 7 01 00160</t>
  </si>
  <si>
    <t>Подпрограмма «Патриотическое, духовно-нравственное воспитание молодежи в Лухском муниципальном районе».</t>
  </si>
  <si>
    <t>01 8 00 00000 </t>
  </si>
  <si>
    <t>Основное мероприятие «Патриотическое, духовно-нравственное воспитание молодежи в Лухском муниципальном районе».</t>
  </si>
  <si>
    <t>01 8 01 00000 </t>
  </si>
  <si>
    <t>01 8 01 00170</t>
  </si>
  <si>
    <t>02 0 00 00000 </t>
  </si>
  <si>
    <t>Подпрограмма «Обеспечение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</si>
  <si>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02 1 00 00000 </t>
  </si>
  <si>
    <t>Основное мероприятие «Обеспечение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</si>
  <si>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02 1 01 00000 </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</si>
  <si>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</si>
  <si>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</si>
  <si>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района.(Иные бюджетные ассигнования).</t>
  </si>
  <si>
    <t>Подпрограмма «Организация предоставления государственных и муниципальных услуг на базе муниципального бюджетного учреждения «Лухский многофункциональный центр предоставления государственных и муниципальных услуг».</t>
  </si>
  <si>
    <t>02 2 00 00000 </t>
  </si>
  <si>
    <t>Основное мероприятие «Обеспечение деятельности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</si>
  <si>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02 2 01 00200</t>
  </si>
  <si>
    <t>02 2 01 00000</t>
  </si>
  <si>
    <t>Расходы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</si>
  <si>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Подпрограмма «Проведение ремонта, содержания и учета имущества, находящегося в муниципальной собственности Лухского муниципального района» .</t>
  </si>
  <si>
    <t>02 3 00 00000 </t>
  </si>
  <si>
    <r>
      <t>Основное мероприятие «Проведение  ремонта, содержания  и учёта имущества, находящегося в муниципальной собственности Лухского муниципального района</t>
    </r>
    <r>
      <rPr>
        <sz val="14"/>
        <color rgb="FF000000"/>
        <rFont val="Calibri"/>
        <family val="2"/>
        <charset val="204"/>
      </rPr>
      <t>»</t>
    </r>
    <r>
      <rPr>
        <sz val="14"/>
        <color rgb="FF000000"/>
        <rFont val="Times New Roman"/>
        <family val="1"/>
        <charset val="204"/>
      </rPr>
      <t>.</t>
    </r>
  </si>
  <si>
    <t>02 3 01 00000</t>
  </si>
  <si>
    <t>02 3 01 00210</t>
  </si>
  <si>
    <t>02 3 01 00220</t>
  </si>
  <si>
    <t>03 0 00 00000</t>
  </si>
  <si>
    <t>Подпрограмма «Организация мероприятий по охране окружающей среды, в том числе межпоселенческого характера, в Лухском муниципальном районе» .</t>
  </si>
  <si>
    <t>03 1 00 00000 </t>
  </si>
  <si>
    <r>
      <t>Основное мероприятие «</t>
    </r>
    <r>
      <rPr>
        <sz val="14"/>
        <color rgb="FF000000"/>
        <rFont val="Times New Roman"/>
        <family val="1"/>
        <charset val="204"/>
      </rPr>
      <t>Организация мероприятий по охране окружающей среды, в том числе межпоселенческого характера, в Лухском муниципальном районе».</t>
    </r>
  </si>
  <si>
    <t>03 1 01 00000</t>
  </si>
  <si>
    <t>03 1 01 00230</t>
  </si>
  <si>
    <r>
      <t>03 1 01 80370</t>
    </r>
    <r>
      <rPr>
        <sz val="14"/>
        <color rgb="FF000000"/>
        <rFont val="Times New Roman"/>
        <family val="1"/>
        <charset val="204"/>
      </rPr>
      <t xml:space="preserve"> </t>
    </r>
  </si>
  <si>
    <t>04 0 00 00000 </t>
  </si>
  <si>
    <t>04 2 00 00000 </t>
  </si>
  <si>
    <r>
      <t xml:space="preserve">Основное мероприятие «Организация культурно-массовых мероприятий Лухского муниципального района» </t>
    </r>
    <r>
      <rPr>
        <sz val="12"/>
        <color rgb="FF000000"/>
        <rFont val="Times New Roman"/>
        <family val="1"/>
        <charset val="204"/>
      </rPr>
      <t>.</t>
    </r>
  </si>
  <si>
    <t>04 2 01 00000</t>
  </si>
  <si>
    <t>05 0 00 00000 </t>
  </si>
  <si>
    <t>05 1 00 00000 </t>
  </si>
  <si>
    <t>05 1 01 00000</t>
  </si>
  <si>
    <t>05 2 00 00000 </t>
  </si>
  <si>
    <t>Основное мероприятие «Иные межбюджетные трансферты на осуществление части полномочий по дорожной деятельности».</t>
  </si>
  <si>
    <t>05 2 01 00000 </t>
  </si>
  <si>
    <t xml:space="preserve">05 2 01 60010 </t>
  </si>
  <si>
    <t>06 0 00 00000 </t>
  </si>
  <si>
    <t>Подпрограмма  «Повышение профессионального мастерства работников агропромышленного комплекса Лухского муниципального района».</t>
  </si>
  <si>
    <t>06 2 01 00000 </t>
  </si>
  <si>
    <t>Основное мероприятие «Повышение профессионального мастерства работников агропромышленного комплекса Лухского муниципального района».</t>
  </si>
  <si>
    <t>06 2 00 00000 </t>
  </si>
  <si>
    <t>06 3 00 00000 </t>
  </si>
  <si>
    <t>06 3 01 00000 </t>
  </si>
  <si>
    <t>07 0 00 00000 </t>
  </si>
  <si>
    <t>Подпрограмма «Обеспечение деятельности органов местного самоуправления администрации Лухского муниципального района» .</t>
  </si>
  <si>
    <t>07 1 00 00000 </t>
  </si>
  <si>
    <t>07 1 01 00000</t>
  </si>
  <si>
    <t xml:space="preserve">07 1 01 00320 </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</si>
  <si>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</si>
  <si>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07 1 01 00330  </t>
  </si>
  <si>
    <t xml:space="preserve">07 1 01 00340 </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</si>
  <si>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</si>
  <si>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07 1 01 80360</t>
  </si>
  <si>
    <t xml:space="preserve">07 1 01 80350 </t>
  </si>
  <si>
    <t xml:space="preserve">Подпрограмма «Укрепление кадрового потенциала муниципальной службы администрации Лухского муниципального района» </t>
  </si>
  <si>
    <t>07 2 00 00000 </t>
  </si>
  <si>
    <t xml:space="preserve">Основное мероприятие «Укрепление кадрового потенциала муниципальной службы администрации Лухского муниципального района». </t>
  </si>
  <si>
    <t>07 2 01 00000</t>
  </si>
  <si>
    <t>Укрепление кадрового потенциала муниципальной службы администрации Лухского муниципального района. (Социальное обеспечение и иные выплаты населению)</t>
  </si>
  <si>
    <t xml:space="preserve">07 2 01 00350  </t>
  </si>
  <si>
    <t>Подпрограмма «Выплаты ежемесячного пенсионного обеспечения, ежемесячной доплаты к трудовой пенсии по старости отдельным категориям граждан» .</t>
  </si>
  <si>
    <t>08 1 00 00000 </t>
  </si>
  <si>
    <t>Основное направление «Выплаты ежемесячного пенсионного обеспечения, ежемесячной доплаты к трудовой пенсии по старости отдельным категориям граждан»</t>
  </si>
  <si>
    <t>08 0 00 00000 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</si>
  <si>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</si>
  <si>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</si>
  <si>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08 1 01 00000 </t>
  </si>
  <si>
    <t xml:space="preserve">Подпрограмма «Повышение качества жизни граждан пожилого возраста» </t>
  </si>
  <si>
    <t>08 4 01 00000</t>
  </si>
  <si>
    <t>Основное мероприятие  «Повышение качества  жизни граждан пожилого возраста Лухского муниципального района».</t>
  </si>
  <si>
    <t>08 4 00 00000</t>
  </si>
  <si>
    <t>08 4 01 00390</t>
  </si>
  <si>
    <t>Подпрограмма «Поддержка молодых специалистов, работающих в учреждениях социальной сферы Лухского муниципального района» .</t>
  </si>
  <si>
    <t>08 5 00 00000</t>
  </si>
  <si>
    <t>Основное мероприятие «Поддержка молодых специалистов, работающих в учреждениях социальной сферы Лухского муниципального района» .</t>
  </si>
  <si>
    <t>09 0 00 00000 </t>
  </si>
  <si>
    <t>Подпрограмма « Развитие физической культуры, спорта и молодежной политики Лухского муниципального района».</t>
  </si>
  <si>
    <t>09 2 00 00000 </t>
  </si>
  <si>
    <t>Основное мероприятие « Развитие физической культуры, спорта и молодежной политики Лухского муниципального района».</t>
  </si>
  <si>
    <t>09 2 01 00000 </t>
  </si>
  <si>
    <t>09 2 01 00420</t>
  </si>
  <si>
    <t>10 0 00 00000 </t>
  </si>
  <si>
    <t>Подпрограмма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</si>
  <si>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10 1 00 00000 </t>
  </si>
  <si>
    <t>Основное мероприятие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</si>
  <si>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10 1 01 00000</t>
  </si>
  <si>
    <t xml:space="preserve">10 1 01 00430 </t>
  </si>
  <si>
    <t>11 0 00 00000 </t>
  </si>
  <si>
    <t>Подпрограмма  «Обеспечение финансирования непредвиденных расходов Лухского муниципального района Ивановской области».</t>
  </si>
  <si>
    <t>11 2 00 00000 </t>
  </si>
  <si>
    <t xml:space="preserve">Основное мероприятие «Резервные фонды местных администраций». </t>
  </si>
  <si>
    <t>11 2 01 00000 </t>
  </si>
  <si>
    <t>11 2 01 20010</t>
  </si>
  <si>
    <t>40 0 00 0000 </t>
  </si>
  <si>
    <t>Выполнение других обязательств.  Расходы на оплату членских взносов в Совет муниципальных образований Ивановской области.(Иные бюджетные ассигнования)</t>
  </si>
  <si>
    <t>Пожарная безопасность образовательных учреждений Лухского муниципального района.(Предоставление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</si>
  <si>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0080</t>
    </r>
  </si>
  <si>
    <t xml:space="preserve">01 6 01 80200 </t>
  </si>
  <si>
    <t>Подпрограмма «Развитие дошкольного образования в Лухском муниципальном районе».</t>
  </si>
  <si>
    <t>Подпрограмма «Развитие общего образования в Лухском муниципальном районе».</t>
  </si>
  <si>
    <r>
      <t xml:space="preserve">Подпрограмма «Организация культурно-массовых мероприятий Лухского муниципального района» </t>
    </r>
    <r>
      <rPr>
        <i/>
        <sz val="12"/>
        <color rgb="FF000000"/>
        <rFont val="Times New Roman"/>
        <family val="1"/>
        <charset val="204"/>
      </rPr>
      <t xml:space="preserve"> </t>
    </r>
  </si>
  <si>
    <r>
      <t xml:space="preserve">Подпрограмма «Иные межбюджетные трансферты </t>
    </r>
    <r>
      <rPr>
        <i/>
        <sz val="14"/>
        <rFont val="Times New Roman"/>
        <family val="1"/>
        <charset val="204"/>
      </rPr>
      <t>на осуществление части полномочий по дорожной деятельности</t>
    </r>
    <r>
      <rPr>
        <i/>
        <sz val="14"/>
        <color rgb="FF000000"/>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</si>
  <si>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</si>
  <si>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детских дошкольных учреждений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</si>
  <si>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</si>
  <si>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Расходы подведомственных учреждений общего образования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</si>
  <si>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</si>
  <si>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</si>
  <si>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Мероприятия  по обеспечению отдыха, оздоровления и занятости детей на территории Лухского муниципального района.(Закупка товаров, работ и услуг для обеспечения государственных (муниципальных) нужд).</t>
  </si>
  <si>
    <t>Мероприятия в области здравоохранения, спорта и физической культуры, туризма в Лухском муниципальном районе.(Закупка товаров, работ и услуг дляобеспечения  государственных (муниципальных) нужд).</t>
  </si>
  <si>
    <t>Мероприятия для детей и молодежи в рамках подпрограммы «Патриотическое, духовно-нравственное воспитание молодежи в Лухском муниципальном районе».(Закупка товаров, работ и услуг для обеспечения государственных (муниципальных) нужд).</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</si>
  <si>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района.(Закупка товаров, работ и услуг для обеспечения государственных (муниципальных) нужд).</t>
  </si>
  <si>
    <t>Организация утилизации и переработки бытовых и промышленных отходов на территории Лухского муниципального района.(Закупка товаров, работ и услуг для обеспечения государственных (муниципальных) нужд).</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</si>
  <si>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обеспечения государственных (муниципальных) нужд)</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</si>
  <si>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обеспечения  государственных (муниципальных) нужд).</t>
  </si>
  <si>
    <t xml:space="preserve">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 </t>
  </si>
  <si>
    <t>Доплаты к пенсиям муниципальных служащих Лухского муниципального района Ивановской области.(Закупка товаров, работ и услуг для обеспечения государственных (муниципальных) нужд).</t>
  </si>
  <si>
    <t>Повышение качества  жизни граждан пожилого возраста Лухского муниципального района. (Закупка товаров, работ и услуг для обеспечения государственных (муниципальных) нужд).</t>
  </si>
  <si>
    <t>Развитие физической культуры, спорта и молодежной политики Лухского муниципального района .(Закупка товаров, работ и услуг для обеспечения государственных (муниципальных) нужд).</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</si>
  <si>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обеспечения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</si>
  <si>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в лагерях дневного пребывания (Предоставление субсидий бюджетным, автономным учреждениям и иным некоммерческим организациям)</t>
  </si>
  <si>
    <t>06 1 00 00000 </t>
  </si>
  <si>
    <t>06 1 01 00000 </t>
  </si>
  <si>
    <t xml:space="preserve">06 1 01 00290 </t>
  </si>
  <si>
    <r>
      <t>06 3 01 00310</t>
    </r>
    <r>
      <rPr>
        <sz val="14"/>
        <color rgb="FF000000"/>
        <rFont val="Times New Roman"/>
        <family val="1"/>
        <charset val="204"/>
      </rPr>
      <t xml:space="preserve"> </t>
    </r>
  </si>
  <si>
    <r>
      <t xml:space="preserve">Подпрограмма «Содержание Муниципального бюджетного  учреждения Лухская центральная библиотека» </t>
    </r>
    <r>
      <rPr>
        <i/>
        <sz val="12"/>
        <color rgb="FF000000"/>
        <rFont val="Times New Roman"/>
        <family val="1"/>
        <charset val="204"/>
      </rPr>
      <t xml:space="preserve"> </t>
    </r>
  </si>
  <si>
    <t>04 3 00 00000 </t>
  </si>
  <si>
    <t>04 3 01 00000</t>
  </si>
  <si>
    <t xml:space="preserve">Основное мероприятие «Содержание Муниципального бюджетного  учреждения Лухская центральная библиотека»  </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</si>
  <si>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</si>
  <si>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Основное мероприятие "Создание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t>
  </si>
  <si>
    <t xml:space="preserve">01 6 01 S0190 </t>
  </si>
  <si>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</si>
  <si>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Подпрограмма «Дорожная деятельность в отношении автомобильных дорог местного значения  в границах Лухского муниципального района Ивановской области».</t>
  </si>
  <si>
    <r>
      <t xml:space="preserve">Основное мероприятие </t>
    </r>
    <r>
      <rPr>
        <sz val="14"/>
        <color rgb="FF000000"/>
        <rFont val="Times New Roman"/>
        <family val="1"/>
        <charset val="204"/>
      </rPr>
      <t>«Дорожная деятельность в отношении автомобильных дорог местного значения  в границах Лухского муниципального района Ивановской области».</t>
    </r>
  </si>
  <si>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муниципального района, включая населённые пункты в соответствии с законодательством РФ.(Межбюджетные трансферты).</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</si>
  <si>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</si>
  <si>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Подпрограмма «Информационная открытость органов местного самоуправления  Лухского муниципального района Ивановской области и общественные связи».</t>
  </si>
  <si>
    <t xml:space="preserve">07 3 00 00000 </t>
  </si>
  <si>
    <t>Основное мероприятие «Информационная открытость органов местного самоуправления  Лухского муниципального района Ивановской области и общественные связи».</t>
  </si>
  <si>
    <t xml:space="preserve">07 3 01 00000 </t>
  </si>
  <si>
    <t>Информационная открытость органов местного самоуправления  Лухского муниципального района Ивановской области и общественные связи.</t>
  </si>
  <si>
    <t xml:space="preserve">07 3 01 00590  </t>
  </si>
  <si>
    <t>03 1 01 60030</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</si>
  <si>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района.(Межбюджетные трансферты).</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</si>
  <si>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района.(Межбюджетные трансферты).</t>
  </si>
  <si>
    <t xml:space="preserve">04 3 01 80340 </t>
  </si>
  <si>
    <t>Резервные фонды  администрации Лухского муниципального района. (Иные бюджетные ассигнования).</t>
  </si>
  <si>
    <t xml:space="preserve">03 1 01 60040 </t>
  </si>
  <si>
    <t xml:space="preserve">14 0 00 00000 </t>
  </si>
  <si>
    <t>1.Подпрограмма «Поддержка молодых специалистов, работающих в учреждениях здравоохранения  Лухского муниципального района» .</t>
  </si>
  <si>
    <t xml:space="preserve">14 1 00 00000 </t>
  </si>
  <si>
    <t>Основное мероприятие «Поддержка молодых специалистов, работающих в учреждениях здравоохранения  Лухского муниципального района» .</t>
  </si>
  <si>
    <t xml:space="preserve">14 1 01 00000 </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</si>
  <si>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t>
  </si>
  <si>
    <t xml:space="preserve">14 1 01 00720 </t>
  </si>
  <si>
    <t>Софинансирование расходов, связанных с поэтапным доведением средней заработной платы работникам культуры муниципальных учреждений культуры Лухского муниципального района Ивановской области до средней заработной платы в Ивановской области.(Предоставление субсидий бюджетным, автономным учреждениям и иным некоммерческим организациям).</t>
  </si>
  <si>
    <t xml:space="preserve">Основное мероприятие «Содержание Муниципального бюджетного  учреждения Лухская центральная библиотека за счёт средств бюджета городского поселения, передаваемых в соответствии с заключёнными соглашениями в бюджет муниципального района»  </t>
  </si>
  <si>
    <t xml:space="preserve">04 3 02 00000 </t>
  </si>
  <si>
    <t xml:space="preserve">04 3 02 00580 </t>
  </si>
  <si>
    <t>04 3 02 S0340</t>
  </si>
  <si>
    <t xml:space="preserve">04 3 02 80340 </t>
  </si>
  <si>
    <t>Подпрограмма «Государственная поддержка граждан в сфере     ипотечного жилищного кредитования».</t>
  </si>
  <si>
    <t>08 3 00 00000</t>
  </si>
  <si>
    <t>Основное мероприятие «Государственная поддержка граждан в сфере     ипотечного жилищного кредитования Лухского муниципального района».</t>
  </si>
  <si>
    <t>08 3 01 00000</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</si>
  <si>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</si>
  <si>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 xml:space="preserve">Подпрограмма «Обеспечение жильем молодых семей» </t>
  </si>
  <si>
    <r>
      <t xml:space="preserve">Основное мероприятие </t>
    </r>
    <r>
      <rPr>
        <sz val="14"/>
        <color rgb="FF000000"/>
        <rFont val="Times New Roman"/>
        <family val="1"/>
        <charset val="204"/>
      </rPr>
      <t>«Обеспечение жильем молодых семей Лухского муниципального района»</t>
    </r>
  </si>
  <si>
    <t>08 2 00 00000</t>
  </si>
  <si>
    <t>08 2 01 00000</t>
  </si>
  <si>
    <t>02 3 02 00000</t>
  </si>
  <si>
    <t>02 3 02 60020</t>
  </si>
  <si>
    <t>Организация проведения мероприятий по особо охраняемым природным территориям Лухского муниципального района.(Закупка товаров, работ и услуг для обеспечения государственных (муниципальных) нужд).</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</si>
  <si>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</si>
  <si>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</si>
  <si>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 xml:space="preserve"> 01 3 01 81420  </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</si>
  <si>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</si>
  <si>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Подпрограмма «Обеспечение деятельности Единой дежурно-диспетчерской службы»</t>
  </si>
  <si>
    <t>Основное мероприятие «Обеспечение координации действий дежурно-диспетчерских служб района при возникновении чрезвычайных ситуаций»</t>
  </si>
  <si>
    <t>Обеспечение деятельности Единой дежурно-диспетчерской службы</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</si>
  <si>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</si>
  <si>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</si>
  <si>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10 3 00 00000</t>
  </si>
  <si>
    <t>10 3 01 00000</t>
  </si>
  <si>
    <t>10 3 01 00740</t>
  </si>
  <si>
    <t>10 2 01 00440</t>
  </si>
  <si>
    <t>Подпрограмма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</si>
  <si>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10 2 00 00000 </t>
  </si>
  <si>
    <t>Основное мероприятие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</si>
  <si>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10 2 01 00000 </t>
  </si>
  <si>
    <t>Муниципальная программа Лухского муниципального района  Ивановской области «Создание благоприятных условий  в целях привлечения медицинских работников  для работы в сфере здравоохранения в Лухском муниципальном районе "</t>
  </si>
  <si>
    <t>Муниципальная программа Лухского муниципального района  Ивановской области "Развитие газификации Лухского муниципального района Ивановской области"</t>
  </si>
  <si>
    <t>1.Подпрограмма "Развитие газификации Лухского муниципального района Ивановской области"</t>
  </si>
  <si>
    <t>Основное мероприятие "Развитие газификации Лухского муниципального района Ивановской области"</t>
  </si>
  <si>
    <t>15 0 00 00000</t>
  </si>
  <si>
    <t>15 1 00 00000</t>
  </si>
  <si>
    <t>15 1 01 00000</t>
  </si>
  <si>
    <t>16 0 00 00000</t>
  </si>
  <si>
    <t>16 1 00 00000</t>
  </si>
  <si>
    <t>16 1 01 00000</t>
  </si>
  <si>
    <t>16 1 01 00760</t>
  </si>
  <si>
    <t>Муниципальная программа Лухского муниципального района  Ивановской области "Улучшение условий и охраны труда в Лухском муниципальном районе"</t>
  </si>
  <si>
    <t>1.Подпрограмма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</si>
  <si>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</si>
  <si>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"Организация в границах  сельских поселений   водоснабжения населения и водоотведения в соответсвии  с законодательством РФ"</t>
  </si>
  <si>
    <t>02 3 03 00000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</si>
  <si>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</si>
  <si>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</si>
  <si>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</si>
  <si>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Муниципальная программа Лухского муниципального района  Ивановской области " Планировка территории и проведение комплексных кадастровых работ на территории Лухского муниципального района Ивановской области ".</t>
  </si>
  <si>
    <t>Подпрограмма  «Планировка территории и проведение комплексных кадастровых работ на территории Лухского муниципального района Ивановской области».</t>
  </si>
  <si>
    <t>Основное мероприятие «Планировка территории и проведение комплексных кадастровых работ на территории Лухского муниципального района Ивановской области».</t>
  </si>
  <si>
    <t>Планировка территории и проведение комплексных кадастровых работ на территории Лухского муниципального района Ивановской области.(Закупка товаров, работ и услуг для государственных (муниципальных) нужд)</t>
  </si>
  <si>
    <r>
      <t>17 0 00 00000</t>
    </r>
    <r>
      <rPr>
        <b/>
        <sz val="14"/>
        <color rgb="FF000000"/>
        <rFont val="Times New Roman"/>
        <family val="1"/>
        <charset val="204"/>
      </rPr>
      <t xml:space="preserve"> </t>
    </r>
  </si>
  <si>
    <t xml:space="preserve">17 1 00 00000  </t>
  </si>
  <si>
    <t xml:space="preserve">17 1 01 00000 </t>
  </si>
  <si>
    <t xml:space="preserve">17 1 01 00780 </t>
  </si>
  <si>
    <t>08 3 01 S3100</t>
  </si>
  <si>
    <t>04 3 01 S0340</t>
  </si>
  <si>
    <t>02 2 01 82910</t>
  </si>
  <si>
    <t xml:space="preserve">Подпрограмма " Формирование законопослушного поведения участников дорожного движения в муниципальном образовании «Лухский муниципальный район» на 2019-2021года.» </t>
  </si>
  <si>
    <t xml:space="preserve">Основное мероприятие " Формирование законопослушного поведения участников дорожного движения в муниципальном образовании «Лухский муниципальный район» на 2019-2021года.» </t>
  </si>
  <si>
    <t>Мероприятия по  формированию законопослушного поведения участников дорожного движения в Лухском муниципальном районе.</t>
  </si>
  <si>
    <t>18 0 00 00000</t>
  </si>
  <si>
    <t>18 1 00 00000</t>
  </si>
  <si>
    <t>18 1 01 00000</t>
  </si>
  <si>
    <t>18 1 01 00790</t>
  </si>
  <si>
    <t>02 3 03 60070</t>
  </si>
  <si>
    <t>Подпрограмма "Развитие личных подсобных хозяйств в Лухском муниципальном районе"</t>
  </si>
  <si>
    <r>
      <t>06 4 01 00800</t>
    </r>
    <r>
      <rPr>
        <sz val="14"/>
        <color rgb="FF000000"/>
        <rFont val="Times New Roman"/>
        <family val="1"/>
        <charset val="204"/>
      </rPr>
      <t xml:space="preserve"> </t>
    </r>
  </si>
  <si>
    <r>
      <t>06 4 01 00000</t>
    </r>
    <r>
      <rPr>
        <sz val="14"/>
        <color rgb="FF000000"/>
        <rFont val="Times New Roman"/>
        <family val="1"/>
        <charset val="204"/>
      </rPr>
      <t xml:space="preserve"> </t>
    </r>
  </si>
  <si>
    <r>
      <t>06 4 00 00000</t>
    </r>
    <r>
      <rPr>
        <sz val="14"/>
        <color rgb="FF000000"/>
        <rFont val="Times New Roman"/>
        <family val="1"/>
        <charset val="204"/>
      </rPr>
      <t xml:space="preserve"> </t>
    </r>
  </si>
  <si>
    <r>
      <t>Основное мероприятие " Развитие личных подсобных хозяйств в Лухском муниципальном районе»</t>
    </r>
    <r>
      <rPr>
        <b/>
        <sz val="14"/>
        <rFont val="Times New Roman"/>
        <family val="1"/>
        <charset val="204"/>
      </rPr>
      <t xml:space="preserve"> </t>
    </r>
  </si>
  <si>
    <r>
      <t xml:space="preserve"> Развитие личных подсобных хозяйств в Лухском муниципальном районе</t>
    </r>
    <r>
      <rPr>
        <b/>
        <sz val="14"/>
        <rFont val="Times New Roman"/>
        <family val="1"/>
        <charset val="204"/>
      </rPr>
      <t xml:space="preserve"> </t>
    </r>
    <r>
      <rPr>
        <sz val="14"/>
        <rFont val="Times New Roman"/>
        <family val="1"/>
        <charset val="204"/>
      </rPr>
      <t>(Социальное обеспечение и иные выплаты населению).</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</si>
  <si>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</si>
  <si>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</si>
  <si>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08 2 01 L4970</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</si>
  <si>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</si>
  <si>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</si>
  <si>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02 4 00 00000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</si>
  <si>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</si>
  <si>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Подпрограмма "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 </t>
  </si>
  <si>
    <t>Основное мероприятие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</si>
  <si>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  02 4 01 00000 </t>
  </si>
  <si>
    <t xml:space="preserve">02 4 01 00820 </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</si>
  <si>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</si>
  <si>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Проведение  ремонта  и содержание имущества находящегося в муниципальной собственности Лухского муниципального района (Закупка товаров, работ и услуг для обеспечения  государственных (муниципальных) нужд).</t>
  </si>
  <si>
    <t xml:space="preserve">40 9 00 90010 </t>
  </si>
  <si>
    <t xml:space="preserve">40 9 00 90030 </t>
  </si>
  <si>
    <r>
      <t>04 2 01 00260</t>
    </r>
    <r>
      <rPr>
        <sz val="14"/>
        <rFont val="Times New Roman"/>
        <family val="1"/>
        <charset val="204"/>
      </rPr>
      <t xml:space="preserve"> </t>
    </r>
  </si>
  <si>
    <r>
      <t>04 2 01 00840</t>
    </r>
    <r>
      <rPr>
        <sz val="14"/>
        <rFont val="Times New Roman"/>
        <family val="1"/>
        <charset val="204"/>
      </rPr>
      <t xml:space="preserve"> </t>
    </r>
  </si>
  <si>
    <r>
      <t>04 3 01 00570</t>
    </r>
    <r>
      <rPr>
        <sz val="14"/>
        <rFont val="Times New Roman"/>
        <family val="1"/>
        <charset val="204"/>
      </rPr>
      <t xml:space="preserve"> </t>
    </r>
  </si>
  <si>
    <t>Расходы на тепло - и водоснабжение поселений, входящих в состав Лухского муниципального района (Иные бюджетные ассигнования)</t>
  </si>
  <si>
    <t>Подпрограмма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</si>
  <si>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08 6 00 00000</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</si>
  <si>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</si>
  <si>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08 6 01 00000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</si>
  <si>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помещений.(Социальное обеспечение и иные выплаты населению).</t>
  </si>
  <si>
    <t>08 6 01 R0820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</si>
  <si>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</si>
  <si>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01 2 01 53031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</si>
  <si>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организаций.(Предоставление субсидий бюджетным, автономным учреждениям и иным некоммерческим организациям)</t>
  </si>
  <si>
    <t xml:space="preserve">05 1 01 S0510 </t>
  </si>
  <si>
    <t xml:space="preserve">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 </t>
  </si>
  <si>
    <t>Организация и проведение мероприятий, связанных с государственными праздниками, юбилейными и памятными датами в Лухском муниципальном районе. (Предоставление субсидий бюджетным, автономным учреждениям и иным некоммерческим организациям).</t>
  </si>
  <si>
    <t>Расходы на создание условий для оказания медицинской помощи населению на территории муниципального района (Иные бюджетные ассигнования)</t>
  </si>
  <si>
    <t>08 4 01 00870</t>
  </si>
  <si>
    <t>40 9 00 90040</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</si>
  <si>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</si>
  <si>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</si>
  <si>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</si>
  <si>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</si>
  <si>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</si>
  <si>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Cофинансирование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области(Предоставление субсидий бюджетным, автономным учреждениям и иным некоммерческим организациям).</t>
  </si>
  <si>
    <t xml:space="preserve"> 01 3 01 S1420  </t>
  </si>
  <si>
    <t>Развитие малого и среднего предпринимательства Лухского муниципального.(Иные бюджетные ассигнования).</t>
  </si>
  <si>
    <t>Основное мероприятие «Исполнение полномочий по решению вопросов местного значения»</t>
  </si>
  <si>
    <t>Расходы администрации Лухского муниципального района на исполнение полномочий по решению вопросов местного значения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</si>
  <si>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обеспечения  государственных (муниципальных) нужд).</t>
  </si>
  <si>
    <t>Расходы администрации Лухского муниципального района на исполнение полномочий по решению вопросов местного значения  (Иные бюджетные ассигнования).</t>
  </si>
  <si>
    <t>40 9 00 51200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</si>
  <si>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</si>
  <si>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</si>
  <si>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Расходы на разработку проектной документации на строительство жилья, строительство, реконструкцию и капитальный ремонт объектов социальной и инженерной инфраструктуры, благоустройство общественных территорий.(Закупка товаров, работ и услуг для обеспечения государственных (муниципальных) нужд).</t>
  </si>
  <si>
    <t>03 1 01 S6200</t>
  </si>
  <si>
    <t>Укрепление материально-технической базы муниципальных образовательных организаций Ивановской области (Предоставление субсидий бюджетным, автономным учреждениям и иным некоммерческим организациям).</t>
  </si>
  <si>
    <t>01 2 01 S1950</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</si>
  <si>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</si>
  <si>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08 5 01 00400</t>
  </si>
  <si>
    <t>приложению №4</t>
  </si>
  <si>
    <t>01 1 01 S1950</t>
  </si>
  <si>
    <t>08 5 01 00000</t>
  </si>
  <si>
    <t>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</si>
  <si>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</si>
  <si>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</si>
  <si>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области(Предоставление субсидий бюджетным, автономным учреждениям и иным некоммерческим организациям).</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</si>
  <si>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</si>
  <si>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</si>
  <si>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</si>
  <si>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</si>
  <si>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ситуации.(Закупка товаров, работ и услуг для обеспечения государственных (муниципальных) нужд).</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</si>
  <si>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</si>
  <si>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</si>
  <si>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</si>
  <si>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</si>
  <si>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</si>
  <si>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фондов.(Закупка товаров, работ и услуг для обеспечения государственных (муниципальных) нужд).</t>
  </si>
  <si>
    <t>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области(Предоставление субсидий бюджетным, автономным учреждениям и иным некоммерческим организациям)</t>
  </si>
  <si>
    <t>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области(Предоставление субсидий бюджетным, автономным учреждениям и иным некоммерческим организациям)</t>
  </si>
  <si>
    <t>Основное мероприятие «Обеспечение функционирования деятельности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</si>
  <si>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</si>
  <si>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01 3 02 00000 </t>
  </si>
  <si>
    <t xml:space="preserve">01 3 02 00880 </t>
  </si>
  <si>
    <t>Основное мероприятие «Расходы на управление административно-хозяйственного обеспечения».</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</si>
  <si>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</si>
  <si>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обеспечения государственных (муниципальных) нужд). </t>
  </si>
  <si>
    <t xml:space="preserve">07 1 02 00890 </t>
  </si>
  <si>
    <t>07 1 02 00000</t>
  </si>
  <si>
    <t>Обеспечение деятельности МКУ «Управление административно-хозяйственного обеспечения»(Иные бюджетные ассигнования)</t>
  </si>
  <si>
    <t xml:space="preserve">"О районном бюджете  на 2023 год  и плановый период 2024 и 2025 годов". </t>
  </si>
  <si>
    <t xml:space="preserve">Рраспределение бюджетных ассигнований по целевым статьям (муниципальным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 группам видов расходов классификации расходов районного бюджета на 2023 год  </t>
  </si>
  <si>
    <t>Сумма  2023г.</t>
  </si>
  <si>
    <t>01 3 01 S1950</t>
  </si>
  <si>
    <t>Сумма  2024г.</t>
  </si>
  <si>
    <t>Сумма  2025г.</t>
  </si>
  <si>
    <t xml:space="preserve">Муниципальная программа Лухского муниципального района  Ивановской области " Формирование законопослушного поведения участников дорожного движения в муниципальном образовании «Лухский муниципальный район» на 2023-2025года.» </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</si>
  <si>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</si>
  <si>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Подпрограмма «Комплексное развитие сельских территорий Лухского муниципального района».</t>
  </si>
  <si>
    <t>Основное мероприятие «Комплексное развитие сельских территорий Лухского муниципального района».</t>
  </si>
  <si>
    <r>
      <t xml:space="preserve">Основное мероприятие </t>
    </r>
    <r>
      <rPr>
        <sz val="14"/>
        <color rgb="FF000000"/>
        <rFont val="Times New Roman"/>
        <family val="1"/>
        <charset val="204"/>
      </rPr>
      <t>«Содействие развитию малого и среднего предпринимательства, а также физических лиц-производителей товаров, работ и услуг, применяющих социальный налоговый режим "Налог на профессиональный доход"».</t>
    </r>
  </si>
  <si>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</si>
  <si>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04 3 01 L5191</t>
  </si>
  <si>
    <t>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библиотек..(Предоставление субсидий бюджетным, автономным учреждениям и иным некоммерческим организациям).</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</si>
  <si>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</si>
  <si>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0120189700</t>
  </si>
  <si>
    <t>40 9 00 90050</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</si>
  <si>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</si>
  <si>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</si>
  <si>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02 1 01 00190</t>
  </si>
  <si>
    <t>Основное мероприятие"Планировка территории и проведение комплексных кадастровых работ на территории Лухского муниципального района Ивановской области"</t>
  </si>
  <si>
    <t xml:space="preserve">17 1 02 00000  </t>
  </si>
  <si>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</si>
  <si>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детей(Иные бюджетные ассигнования).</t>
  </si>
  <si>
    <t xml:space="preserve">17 1 02 L5990  </t>
  </si>
  <si>
    <t>Подпрограмма «Содействие развитию малого и среднего предпринимательства , а также физических лиц-производителей товаров, работ и услуг, применяющих специальный налоговый режим "Налог на профессиональный доход"».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</si>
  <si>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</si>
  <si>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</si>
  <si>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L3031 </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</si>
  <si>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</si>
  <si>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</si>
  <si>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01 2  EВ 51792 </t>
  </si>
  <si>
    <t>100</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</si>
  <si>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</si>
  <si>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</si>
  <si>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организациях"(Закупка товаров, работ и услуг для государственных (муниципальных) нужд).</t>
  </si>
  <si>
    <t>01101S8900</t>
  </si>
  <si>
    <t>+3617740</t>
  </si>
  <si>
    <t>+1240000</t>
  </si>
  <si>
    <t>+120000</t>
  </si>
  <si>
    <t>+350000</t>
  </si>
  <si>
    <t>+2850000</t>
  </si>
</sst>
</file>

<file path=xl/styles.xml><?xml version="1.0" encoding="utf-8"?>
<styleSheet xmlns="http://schemas.openxmlformats.org/spreadsheetml/2006/main">
  <fonts count="39">
    <font>
      <sz val="10"/>
      <name val="Arial Cyr"/>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sz val="14"/>
      <color rgb="FF000000"/>
      <name val="Calibri"/>
      <family val="2"/>
      <charset val="204"/>
    </font>
    <font>
      <sz val="12"/>
      <color rgb="FF000000"/>
      <name val="Times New Roman"/>
      <family val="1"/>
      <charset val="204"/>
    </font>
    <font>
      <i/>
      <sz val="14"/>
      <name val="Times New Roman"/>
      <family val="1"/>
      <charset val="204"/>
    </font>
    <font>
      <i/>
      <sz val="14"/>
      <color rgb="FF000000"/>
      <name val="Times New Roman"/>
      <family val="1"/>
      <charset val="204"/>
    </font>
    <font>
      <i/>
      <sz val="14"/>
      <color indexed="8"/>
      <name val="Times New Roman"/>
      <family val="1"/>
      <charset val="204"/>
    </font>
    <font>
      <i/>
      <sz val="12"/>
      <color rgb="FF000000"/>
      <name val="Times New Roman"/>
      <family val="1"/>
      <charset val="204"/>
    </font>
    <font>
      <b/>
      <sz val="12"/>
      <color indexed="8"/>
      <name val="Arial"/>
      <family val="2"/>
      <charset val="204"/>
    </font>
    <font>
      <sz val="12"/>
      <color indexed="8"/>
      <name val="Arial"/>
      <family val="2"/>
      <charset val="204"/>
    </font>
    <font>
      <sz val="12"/>
      <color indexed="8"/>
      <name val="Times New Roman"/>
      <family val="1"/>
      <charset val="204"/>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
      <left style="medium">
        <color rgb="FF000000"/>
      </left>
      <right/>
      <top style="medium">
        <color rgb="FF000000"/>
      </top>
      <bottom/>
      <diagonal/>
    </border>
    <border>
      <left style="medium">
        <color rgb="FF000000"/>
      </left>
      <right/>
      <top/>
      <bottom style="thin">
        <color indexed="64"/>
      </bottom>
      <diagonal/>
    </border>
  </borders>
  <cellStyleXfs count="48">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6" applyNumberFormat="0" applyAlignment="0" applyProtection="0"/>
    <xf numFmtId="0" fontId="9" fillId="28" borderId="7" applyNumberFormat="0" applyAlignment="0" applyProtection="0"/>
    <xf numFmtId="0" fontId="10" fillId="28" borderId="6" applyNumberFormat="0" applyAlignment="0" applyProtection="0"/>
    <xf numFmtId="0" fontId="11" fillId="0" borderId="8" applyNumberFormat="0" applyFill="0" applyAlignment="0" applyProtection="0"/>
    <xf numFmtId="0" fontId="12" fillId="0" borderId="9" applyNumberFormat="0" applyFill="0" applyAlignment="0" applyProtection="0"/>
    <xf numFmtId="0" fontId="13" fillId="0" borderId="10" applyNumberFormat="0" applyFill="0" applyAlignment="0" applyProtection="0"/>
    <xf numFmtId="0" fontId="13" fillId="0" borderId="0" applyNumberFormat="0" applyFill="0" applyBorder="0" applyAlignment="0" applyProtection="0"/>
    <xf numFmtId="0" fontId="14" fillId="0" borderId="11" applyNumberFormat="0" applyFill="0" applyAlignment="0" applyProtection="0"/>
    <xf numFmtId="0" fontId="15" fillId="29" borderId="12"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6" fillId="0" borderId="0"/>
    <xf numFmtId="0" fontId="18" fillId="31" borderId="0" applyNumberFormat="0" applyBorder="0" applyAlignment="0" applyProtection="0"/>
    <xf numFmtId="0" fontId="19" fillId="0" borderId="0" applyNumberFormat="0" applyFill="0" applyBorder="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20" fillId="0" borderId="14" applyNumberFormat="0" applyFill="0" applyAlignment="0" applyProtection="0"/>
    <xf numFmtId="0" fontId="21" fillId="0" borderId="0" applyNumberFormat="0" applyFill="0" applyBorder="0" applyAlignment="0" applyProtection="0"/>
    <xf numFmtId="0" fontId="22" fillId="33" borderId="0" applyNumberFormat="0" applyBorder="0" applyAlignment="0" applyProtection="0"/>
    <xf numFmtId="1" fontId="38" fillId="0" borderId="22">
      <alignment horizontal="center" vertical="top" shrinkToFit="1"/>
    </xf>
  </cellStyleXfs>
  <cellXfs count="131">
    <xf numFmtId="0" fontId="0" fillId="0" borderId="0" xfId="0"/>
    <xf numFmtId="0" fontId="3" fillId="0" borderId="0" xfId="0" applyFont="1"/>
    <xf numFmtId="0" fontId="4" fillId="0" borderId="0" xfId="0" applyFont="1"/>
    <xf numFmtId="0" fontId="1" fillId="0" borderId="0" xfId="0" applyFont="1" applyAlignment="1">
      <alignment horizontal="right"/>
    </xf>
    <xf numFmtId="0" fontId="1" fillId="0" borderId="0" xfId="0" applyFont="1"/>
    <xf numFmtId="0" fontId="3" fillId="0" borderId="0" xfId="0" applyFont="1" applyAlignment="1"/>
    <xf numFmtId="0" fontId="26" fillId="0" borderId="1" xfId="0" applyFont="1" applyBorder="1" applyAlignment="1">
      <alignment wrapText="1"/>
    </xf>
    <xf numFmtId="0" fontId="23" fillId="0" borderId="0" xfId="0" applyFont="1" applyAlignment="1">
      <alignment wrapText="1"/>
    </xf>
    <xf numFmtId="0" fontId="23" fillId="0" borderId="1" xfId="0" applyFont="1" applyBorder="1"/>
    <xf numFmtId="0" fontId="23" fillId="0" borderId="1" xfId="0" applyFont="1" applyBorder="1" applyAlignment="1">
      <alignment wrapText="1"/>
    </xf>
    <xf numFmtId="0" fontId="23" fillId="0" borderId="1" xfId="0" applyFont="1" applyBorder="1" applyAlignment="1">
      <alignment horizontal="justify"/>
    </xf>
    <xf numFmtId="0" fontId="23" fillId="0" borderId="1" xfId="0" applyFont="1" applyBorder="1" applyAlignment="1">
      <alignment horizontal="justify" wrapText="1"/>
    </xf>
    <xf numFmtId="0" fontId="27" fillId="0" borderId="1" xfId="0" applyFont="1" applyBorder="1" applyAlignment="1">
      <alignment horizontal="justify" wrapText="1"/>
    </xf>
    <xf numFmtId="0" fontId="27" fillId="0" borderId="1" xfId="0" applyFont="1" applyBorder="1" applyAlignment="1">
      <alignment horizontal="justify"/>
    </xf>
    <xf numFmtId="0" fontId="27" fillId="0" borderId="1" xfId="0" applyFont="1" applyBorder="1" applyAlignment="1">
      <alignment wrapText="1"/>
    </xf>
    <xf numFmtId="0" fontId="23" fillId="2" borderId="1" xfId="36" applyFont="1" applyFill="1" applyBorder="1" applyAlignment="1">
      <alignment wrapText="1"/>
    </xf>
    <xf numFmtId="0" fontId="23" fillId="0" borderId="1" xfId="0" applyFont="1" applyBorder="1" applyAlignment="1">
      <alignment horizontal="left" wrapText="1"/>
    </xf>
    <xf numFmtId="0" fontId="28" fillId="0" borderId="1" xfId="0" applyFont="1" applyBorder="1" applyAlignment="1">
      <alignment wrapText="1"/>
    </xf>
    <xf numFmtId="0" fontId="24" fillId="0" borderId="1" xfId="0" applyFont="1" applyBorder="1" applyAlignment="1">
      <alignment wrapText="1"/>
    </xf>
    <xf numFmtId="0" fontId="25" fillId="0" borderId="1" xfId="0" applyFont="1" applyBorder="1"/>
    <xf numFmtId="0" fontId="23" fillId="2" borderId="1" xfId="36" applyFont="1" applyFill="1" applyBorder="1" applyAlignment="1">
      <alignment vertical="top" wrapText="1"/>
    </xf>
    <xf numFmtId="0" fontId="27" fillId="0" borderId="1" xfId="0" applyFont="1" applyBorder="1"/>
    <xf numFmtId="0" fontId="27" fillId="0" borderId="4" xfId="0" applyFont="1" applyBorder="1" applyAlignment="1">
      <alignment wrapText="1"/>
    </xf>
    <xf numFmtId="0" fontId="23" fillId="0" borderId="4" xfId="0" applyFont="1" applyBorder="1" applyAlignment="1">
      <alignment horizontal="left" wrapText="1"/>
    </xf>
    <xf numFmtId="0" fontId="25" fillId="0" borderId="1" xfId="0" applyFont="1" applyBorder="1" applyAlignment="1">
      <alignment horizontal="left" wrapText="1"/>
    </xf>
    <xf numFmtId="0" fontId="23" fillId="2" borderId="1" xfId="36" applyNumberFormat="1" applyFont="1" applyFill="1" applyBorder="1" applyAlignment="1">
      <alignment wrapText="1"/>
    </xf>
    <xf numFmtId="0" fontId="23" fillId="0" borderId="3" xfId="0" applyFont="1" applyBorder="1" applyAlignment="1">
      <alignment wrapText="1"/>
    </xf>
    <xf numFmtId="0" fontId="23" fillId="0" borderId="1" xfId="0" applyNumberFormat="1" applyFont="1" applyBorder="1" applyAlignment="1">
      <alignment wrapText="1"/>
    </xf>
    <xf numFmtId="0" fontId="27" fillId="0" borderId="0" xfId="0" applyFont="1" applyAlignment="1">
      <alignment horizontal="justify"/>
    </xf>
    <xf numFmtId="0" fontId="23" fillId="0" borderId="0" xfId="0" applyFont="1" applyAlignment="1">
      <alignment horizontal="justify"/>
    </xf>
    <xf numFmtId="0" fontId="25" fillId="0" borderId="1" xfId="0" applyFont="1" applyBorder="1" applyAlignment="1">
      <alignment wrapText="1"/>
    </xf>
    <xf numFmtId="0" fontId="27" fillId="0" borderId="17" xfId="0" applyNumberFormat="1" applyFont="1" applyBorder="1" applyAlignment="1">
      <alignment horizontal="justify"/>
    </xf>
    <xf numFmtId="0" fontId="27" fillId="0" borderId="0" xfId="0" applyFont="1" applyBorder="1" applyAlignment="1">
      <alignment wrapText="1"/>
    </xf>
    <xf numFmtId="0" fontId="27" fillId="0" borderId="0" xfId="0" applyFont="1" applyAlignment="1">
      <alignment wrapText="1"/>
    </xf>
    <xf numFmtId="0" fontId="27" fillId="0" borderId="1" xfId="0" applyNumberFormat="1" applyFont="1" applyBorder="1" applyAlignment="1">
      <alignment horizontal="justify"/>
    </xf>
    <xf numFmtId="0" fontId="31" fillId="0" borderId="0" xfId="0" applyFont="1" applyAlignment="1">
      <alignment wrapText="1"/>
    </xf>
    <xf numFmtId="0" fontId="32" fillId="0" borderId="1" xfId="0" applyFont="1" applyBorder="1" applyAlignment="1">
      <alignment wrapText="1"/>
    </xf>
    <xf numFmtId="0" fontId="33" fillId="0" borderId="1" xfId="0" applyFont="1" applyBorder="1" applyAlignment="1">
      <alignment wrapText="1"/>
    </xf>
    <xf numFmtId="0" fontId="32" fillId="0" borderId="0" xfId="0" applyFont="1" applyAlignment="1">
      <alignment wrapText="1"/>
    </xf>
    <xf numFmtId="0" fontId="31" fillId="2" borderId="1" xfId="36" applyFont="1" applyFill="1" applyBorder="1" applyAlignment="1">
      <alignment vertical="top" wrapText="1"/>
    </xf>
    <xf numFmtId="0" fontId="32" fillId="0" borderId="4" xfId="0" applyFont="1" applyBorder="1" applyAlignment="1">
      <alignment wrapText="1"/>
    </xf>
    <xf numFmtId="0" fontId="31" fillId="0" borderId="1" xfId="0" applyFont="1" applyBorder="1" applyAlignment="1">
      <alignment horizontal="left" wrapText="1"/>
    </xf>
    <xf numFmtId="0" fontId="31" fillId="0" borderId="1" xfId="0" applyFont="1" applyBorder="1" applyAlignment="1">
      <alignment wrapText="1"/>
    </xf>
    <xf numFmtId="0" fontId="25" fillId="0" borderId="17" xfId="0" applyFont="1" applyBorder="1" applyAlignment="1">
      <alignment wrapText="1"/>
    </xf>
    <xf numFmtId="0" fontId="23" fillId="0" borderId="0" xfId="0" applyFont="1"/>
    <xf numFmtId="0" fontId="28" fillId="0" borderId="17" xfId="0" applyFont="1" applyBorder="1" applyAlignment="1">
      <alignment wrapText="1"/>
    </xf>
    <xf numFmtId="0" fontId="3" fillId="0" borderId="0" xfId="0" applyNumberFormat="1" applyFont="1"/>
    <xf numFmtId="0" fontId="5" fillId="0" borderId="0" xfId="0" applyNumberFormat="1" applyFont="1" applyAlignment="1">
      <alignment horizontal="center" wrapText="1" shrinkToFit="1"/>
    </xf>
    <xf numFmtId="0" fontId="3" fillId="0" borderId="0" xfId="0" applyNumberFormat="1" applyFont="1" applyBorder="1" applyAlignment="1">
      <alignment horizontal="center"/>
    </xf>
    <xf numFmtId="0" fontId="4" fillId="0" borderId="0" xfId="0" applyNumberFormat="1" applyFont="1"/>
    <xf numFmtId="0" fontId="28" fillId="0" borderId="4" xfId="0" applyFont="1" applyBorder="1" applyAlignment="1">
      <alignment horizontal="center" wrapText="1"/>
    </xf>
    <xf numFmtId="0" fontId="23" fillId="34" borderId="4" xfId="0" applyFont="1" applyFill="1" applyBorder="1" applyAlignment="1">
      <alignment wrapText="1"/>
    </xf>
    <xf numFmtId="0" fontId="25" fillId="0" borderId="0" xfId="0" applyFont="1"/>
    <xf numFmtId="0" fontId="26" fillId="0" borderId="4" xfId="0" applyFont="1" applyBorder="1" applyAlignment="1">
      <alignment horizontal="center" wrapText="1"/>
    </xf>
    <xf numFmtId="0" fontId="32" fillId="0" borderId="1" xfId="0" applyFont="1" applyBorder="1" applyAlignment="1">
      <alignment horizontal="justify"/>
    </xf>
    <xf numFmtId="0" fontId="32" fillId="0" borderId="1" xfId="0" applyFont="1" applyBorder="1" applyAlignment="1">
      <alignment horizontal="justify" vertical="top" wrapText="1"/>
    </xf>
    <xf numFmtId="0" fontId="27" fillId="0" borderId="1" xfId="0" applyNumberFormat="1" applyFont="1" applyBorder="1" applyAlignment="1">
      <alignment wrapText="1"/>
    </xf>
    <xf numFmtId="0" fontId="27" fillId="0" borderId="1" xfId="0" applyFont="1" applyFill="1" applyBorder="1"/>
    <xf numFmtId="0" fontId="23" fillId="0" borderId="1" xfId="0" applyFont="1" applyFill="1" applyBorder="1"/>
    <xf numFmtId="0" fontId="23" fillId="0" borderId="17" xfId="0" applyFont="1" applyBorder="1"/>
    <xf numFmtId="0" fontId="27" fillId="0" borderId="18" xfId="0" applyNumberFormat="1" applyFont="1" applyBorder="1" applyAlignment="1">
      <alignment wrapText="1"/>
    </xf>
    <xf numFmtId="0" fontId="32" fillId="0" borderId="1" xfId="0" applyFont="1" applyBorder="1" applyAlignment="1">
      <alignment vertical="top" wrapText="1"/>
    </xf>
    <xf numFmtId="0" fontId="24" fillId="0" borderId="19" xfId="0" applyFont="1" applyBorder="1" applyAlignment="1">
      <alignment wrapText="1"/>
    </xf>
    <xf numFmtId="0" fontId="27" fillId="0" borderId="1" xfId="0" applyFont="1" applyBorder="1" applyAlignment="1">
      <alignment vertical="top" wrapText="1"/>
    </xf>
    <xf numFmtId="0" fontId="25" fillId="34" borderId="4" xfId="0" applyFont="1" applyFill="1" applyBorder="1" applyAlignment="1">
      <alignment wrapText="1"/>
    </xf>
    <xf numFmtId="0" fontId="31" fillId="34" borderId="4" xfId="0" applyFont="1" applyFill="1" applyBorder="1" applyAlignment="1">
      <alignment wrapText="1"/>
    </xf>
    <xf numFmtId="0" fontId="27" fillId="0" borderId="1" xfId="0" applyNumberFormat="1" applyFont="1" applyBorder="1" applyAlignment="1">
      <alignment vertical="top" wrapText="1"/>
    </xf>
    <xf numFmtId="0" fontId="23" fillId="0" borderId="20" xfId="0" applyFont="1" applyBorder="1" applyAlignment="1">
      <alignment horizontal="justify"/>
    </xf>
    <xf numFmtId="0" fontId="23" fillId="0" borderId="1" xfId="0" applyNumberFormat="1" applyFont="1" applyBorder="1"/>
    <xf numFmtId="0" fontId="26" fillId="0" borderId="1" xfId="0" applyFont="1" applyBorder="1" applyAlignment="1">
      <alignment horizontal="center" wrapText="1"/>
    </xf>
    <xf numFmtId="0" fontId="28" fillId="0" borderId="1" xfId="0" applyFont="1" applyBorder="1" applyAlignment="1">
      <alignment horizontal="center" wrapText="1"/>
    </xf>
    <xf numFmtId="0" fontId="27" fillId="0" borderId="1" xfId="0" applyFont="1" applyFill="1" applyBorder="1" applyAlignment="1">
      <alignment wrapText="1"/>
    </xf>
    <xf numFmtId="0" fontId="32" fillId="0" borderId="1" xfId="0" applyFont="1" applyFill="1" applyBorder="1" applyAlignment="1">
      <alignment wrapText="1"/>
    </xf>
    <xf numFmtId="0" fontId="23" fillId="0" borderId="1" xfId="0" applyFont="1" applyBorder="1" applyAlignment="1">
      <alignment horizontal="left" vertical="center"/>
    </xf>
    <xf numFmtId="49" fontId="28" fillId="0" borderId="1" xfId="0" applyNumberFormat="1" applyFont="1" applyBorder="1" applyAlignment="1">
      <alignment horizontal="center" wrapText="1"/>
    </xf>
    <xf numFmtId="49" fontId="23" fillId="2" borderId="1" xfId="36" applyNumberFormat="1" applyFont="1" applyFill="1" applyBorder="1" applyAlignment="1">
      <alignment horizontal="center" shrinkToFit="1"/>
    </xf>
    <xf numFmtId="0" fontId="23" fillId="0" borderId="1" xfId="0" applyFont="1" applyBorder="1" applyAlignment="1"/>
    <xf numFmtId="0" fontId="23" fillId="0" borderId="4" xfId="0" applyFont="1" applyBorder="1" applyAlignment="1"/>
    <xf numFmtId="0" fontId="1" fillId="0" borderId="0" xfId="0" applyFont="1" applyAlignment="1"/>
    <xf numFmtId="0" fontId="4" fillId="0" borderId="0" xfId="0" applyFont="1" applyAlignment="1"/>
    <xf numFmtId="2" fontId="36" fillId="34" borderId="1" xfId="0" applyNumberFormat="1" applyFont="1" applyFill="1" applyBorder="1" applyAlignment="1">
      <alignment horizontal="center" wrapText="1"/>
    </xf>
    <xf numFmtId="2" fontId="2" fillId="34" borderId="1" xfId="36" applyNumberFormat="1" applyFont="1" applyFill="1" applyBorder="1" applyAlignment="1">
      <alignment horizontal="center" shrinkToFit="1"/>
    </xf>
    <xf numFmtId="2" fontId="35" fillId="34" borderId="1" xfId="0" applyNumberFormat="1" applyFont="1" applyFill="1" applyBorder="1" applyAlignment="1">
      <alignment horizontal="center" wrapText="1"/>
    </xf>
    <xf numFmtId="2" fontId="1" fillId="34" borderId="2" xfId="0" applyNumberFormat="1" applyFont="1" applyFill="1" applyBorder="1" applyAlignment="1">
      <alignment horizontal="center" wrapText="1"/>
    </xf>
    <xf numFmtId="2" fontId="2" fillId="34" borderId="1" xfId="0" applyNumberFormat="1" applyFont="1" applyFill="1" applyBorder="1" applyAlignment="1">
      <alignment horizontal="center" wrapText="1"/>
    </xf>
    <xf numFmtId="2" fontId="2" fillId="34" borderId="1" xfId="0" applyNumberFormat="1" applyFont="1" applyFill="1" applyBorder="1" applyAlignment="1">
      <alignment horizontal="center"/>
    </xf>
    <xf numFmtId="2" fontId="1" fillId="34" borderId="1" xfId="0" applyNumberFormat="1" applyFont="1" applyFill="1" applyBorder="1" applyAlignment="1">
      <alignment horizontal="center" wrapText="1"/>
    </xf>
    <xf numFmtId="2" fontId="1" fillId="34" borderId="1" xfId="0" applyNumberFormat="1" applyFont="1" applyFill="1" applyBorder="1" applyAlignment="1">
      <alignment horizontal="center"/>
    </xf>
    <xf numFmtId="0" fontId="31" fillId="0" borderId="1" xfId="0" applyFont="1" applyBorder="1" applyAlignment="1">
      <alignment horizontal="justify"/>
    </xf>
    <xf numFmtId="0" fontId="37" fillId="0" borderId="4" xfId="0" applyFont="1" applyBorder="1" applyAlignment="1">
      <alignment horizontal="center" wrapText="1"/>
    </xf>
    <xf numFmtId="2" fontId="36" fillId="0" borderId="1" xfId="0" applyNumberFormat="1" applyFont="1" applyBorder="1" applyAlignment="1">
      <alignment horizontal="center" wrapText="1"/>
    </xf>
    <xf numFmtId="2" fontId="4" fillId="0" borderId="0" xfId="0" applyNumberFormat="1" applyFont="1"/>
    <xf numFmtId="0" fontId="28" fillId="0" borderId="21" xfId="0" applyFont="1" applyBorder="1" applyAlignment="1">
      <alignment wrapText="1"/>
    </xf>
    <xf numFmtId="0" fontId="23" fillId="0" borderId="1" xfId="0" applyFont="1" applyBorder="1" applyAlignment="1">
      <alignment vertical="top" wrapText="1"/>
    </xf>
    <xf numFmtId="2" fontId="1" fillId="34" borderId="3" xfId="0" applyNumberFormat="1" applyFont="1" applyFill="1" applyBorder="1" applyAlignment="1">
      <alignment horizontal="center"/>
    </xf>
    <xf numFmtId="0" fontId="4" fillId="0" borderId="1" xfId="0" applyFont="1" applyBorder="1"/>
    <xf numFmtId="0" fontId="23" fillId="0" borderId="1" xfId="0" applyFont="1" applyBorder="1" applyAlignment="1">
      <alignment horizontal="center"/>
    </xf>
    <xf numFmtId="49" fontId="3" fillId="2" borderId="1" xfId="36" applyNumberFormat="1" applyFont="1" applyFill="1" applyBorder="1" applyAlignment="1">
      <alignment horizontal="center" shrinkToFit="1"/>
    </xf>
    <xf numFmtId="0" fontId="27" fillId="0" borderId="4" xfId="0" applyFont="1" applyBorder="1" applyAlignment="1">
      <alignment vertical="top" wrapText="1"/>
    </xf>
    <xf numFmtId="0" fontId="4" fillId="0" borderId="1" xfId="0" applyFont="1" applyBorder="1" applyAlignment="1">
      <alignment horizontal="center"/>
    </xf>
    <xf numFmtId="2" fontId="4" fillId="0" borderId="1" xfId="0" applyNumberFormat="1" applyFont="1" applyBorder="1" applyAlignment="1">
      <alignment horizontal="center"/>
    </xf>
    <xf numFmtId="0" fontId="23" fillId="0" borderId="1" xfId="0" applyFont="1" applyBorder="1" applyAlignment="1">
      <alignment horizontal="center" vertical="center"/>
    </xf>
    <xf numFmtId="0" fontId="37" fillId="0" borderId="4" xfId="0" applyFont="1" applyBorder="1" applyAlignment="1">
      <alignment horizontal="center" vertical="center" wrapText="1"/>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2" fontId="28" fillId="0" borderId="1" xfId="0" applyNumberFormat="1" applyFont="1" applyBorder="1" applyAlignment="1">
      <alignment horizontal="center" wrapText="1"/>
    </xf>
    <xf numFmtId="0" fontId="23" fillId="0" borderId="1" xfId="0" quotePrefix="1" applyFont="1" applyBorder="1" applyAlignment="1">
      <alignment horizontal="center"/>
    </xf>
    <xf numFmtId="0" fontId="37" fillId="0" borderId="1" xfId="0" applyFont="1" applyBorder="1" applyAlignment="1">
      <alignment horizontal="center" wrapText="1"/>
    </xf>
    <xf numFmtId="0" fontId="23" fillId="0" borderId="1" xfId="0" applyFont="1" applyFill="1" applyBorder="1" applyAlignment="1">
      <alignment horizontal="center"/>
    </xf>
    <xf numFmtId="2" fontId="3" fillId="2" borderId="1" xfId="36" applyNumberFormat="1" applyFont="1" applyFill="1" applyBorder="1" applyAlignment="1">
      <alignment horizontal="center" shrinkToFit="1"/>
    </xf>
    <xf numFmtId="0" fontId="5" fillId="0" borderId="0" xfId="0" applyFont="1" applyAlignment="1">
      <alignment horizontal="center" wrapText="1" shrinkToFit="1"/>
    </xf>
    <xf numFmtId="0" fontId="3" fillId="0" borderId="0" xfId="0" applyFont="1" applyBorder="1" applyAlignment="1">
      <alignment horizontal="center"/>
    </xf>
    <xf numFmtId="0" fontId="24" fillId="0" borderId="25" xfId="0" applyFont="1" applyBorder="1" applyAlignment="1">
      <alignment horizontal="center" wrapText="1"/>
    </xf>
    <xf numFmtId="0" fontId="24" fillId="0" borderId="26" xfId="0" applyFont="1" applyBorder="1" applyAlignment="1">
      <alignment horizontal="center" wrapText="1"/>
    </xf>
    <xf numFmtId="0" fontId="28" fillId="0" borderId="1" xfId="0" quotePrefix="1" applyFont="1" applyBorder="1" applyAlignment="1">
      <alignment horizontal="center" wrapText="1"/>
    </xf>
    <xf numFmtId="49" fontId="3" fillId="2" borderId="1" xfId="36" quotePrefix="1" applyNumberFormat="1" applyFont="1" applyFill="1" applyBorder="1" applyAlignment="1">
      <alignment horizontal="center" shrinkToFit="1"/>
    </xf>
    <xf numFmtId="0" fontId="28" fillId="0" borderId="4" xfId="0" quotePrefix="1" applyFont="1" applyBorder="1" applyAlignment="1">
      <alignment horizontal="center" wrapText="1"/>
    </xf>
    <xf numFmtId="0" fontId="37" fillId="0" borderId="4" xfId="0" quotePrefix="1" applyFont="1" applyBorder="1" applyAlignment="1">
      <alignment horizontal="center" wrapText="1"/>
    </xf>
    <xf numFmtId="0" fontId="23" fillId="0" borderId="4" xfId="0" quotePrefix="1" applyFont="1" applyBorder="1" applyAlignment="1">
      <alignment horizontal="center"/>
    </xf>
    <xf numFmtId="0" fontId="23" fillId="0" borderId="4" xfId="0" applyFont="1" applyBorder="1" applyAlignment="1">
      <alignment horizontal="center"/>
    </xf>
    <xf numFmtId="0" fontId="26" fillId="0" borderId="4" xfId="0" quotePrefix="1" applyFont="1" applyBorder="1" applyAlignment="1">
      <alignment horizontal="center" wrapText="1"/>
    </xf>
    <xf numFmtId="0" fontId="28" fillId="0" borderId="2" xfId="0" quotePrefix="1" applyFont="1" applyBorder="1" applyAlignment="1">
      <alignment horizontal="center" wrapText="1"/>
    </xf>
    <xf numFmtId="0" fontId="23" fillId="0" borderId="3" xfId="0" applyFont="1" applyBorder="1" applyAlignment="1">
      <alignment horizontal="center"/>
    </xf>
    <xf numFmtId="0" fontId="5" fillId="0" borderId="0" xfId="0" applyFont="1" applyAlignment="1">
      <alignment horizontal="center" wrapText="1" shrinkToFit="1"/>
    </xf>
    <xf numFmtId="0" fontId="3" fillId="0" borderId="5" xfId="0" applyFont="1" applyBorder="1" applyAlignment="1">
      <alignment horizontal="center"/>
    </xf>
    <xf numFmtId="0" fontId="24" fillId="0" borderId="23" xfId="0" applyNumberFormat="1" applyFont="1" applyBorder="1" applyAlignment="1">
      <alignment horizontal="center" vertical="top" wrapText="1"/>
    </xf>
    <xf numFmtId="0" fontId="24" fillId="0" borderId="24" xfId="0" applyNumberFormat="1" applyFont="1" applyBorder="1" applyAlignment="1">
      <alignment horizontal="center" vertical="top" wrapText="1"/>
    </xf>
    <xf numFmtId="0" fontId="24" fillId="0" borderId="15" xfId="0" applyFont="1" applyBorder="1" applyAlignment="1">
      <alignment horizontal="center" vertical="top" wrapText="1"/>
    </xf>
    <xf numFmtId="0" fontId="24" fillId="0" borderId="16" xfId="0" applyFont="1" applyBorder="1" applyAlignment="1">
      <alignment horizontal="center" vertical="top" wrapText="1"/>
    </xf>
    <xf numFmtId="0" fontId="24" fillId="0" borderId="15" xfId="0" applyFont="1" applyBorder="1" applyAlignment="1">
      <alignment horizontal="center" wrapText="1"/>
    </xf>
    <xf numFmtId="0" fontId="24" fillId="0" borderId="16" xfId="0" applyFont="1" applyBorder="1" applyAlignment="1">
      <alignment horizontal="center" wrapText="1"/>
    </xf>
  </cellXfs>
  <cellStyles count="4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240"/>
  <sheetViews>
    <sheetView tabSelected="1" topLeftCell="A127" workbookViewId="0">
      <selection activeCell="D132" sqref="D132"/>
    </sheetView>
  </sheetViews>
  <sheetFormatPr defaultColWidth="9.109375" defaultRowHeight="15"/>
  <cols>
    <col min="1" max="1" width="84.6640625" style="2" customWidth="1"/>
    <col min="2" max="2" width="19.33203125" style="2" customWidth="1"/>
    <col min="3" max="3" width="8.5546875" style="79" customWidth="1"/>
    <col min="4" max="4" width="21.6640625" style="79" customWidth="1"/>
    <col min="5" max="5" width="25" style="49" customWidth="1"/>
    <col min="6" max="6" width="22.88671875" style="2" hidden="1" customWidth="1"/>
    <col min="7" max="7" width="21.44140625" style="2" hidden="1" customWidth="1"/>
    <col min="8" max="8" width="10.33203125" style="2" bestFit="1" customWidth="1"/>
    <col min="9" max="16384" width="9.109375" style="2"/>
  </cols>
  <sheetData>
    <row r="1" spans="1:7" ht="15.6">
      <c r="A1" s="1"/>
      <c r="B1" s="1" t="s">
        <v>366</v>
      </c>
      <c r="C1" s="5"/>
      <c r="D1" s="5"/>
      <c r="E1" s="46"/>
    </row>
    <row r="2" spans="1:7" ht="15.6">
      <c r="A2" s="1"/>
      <c r="B2" s="1" t="s">
        <v>1</v>
      </c>
      <c r="C2" s="5"/>
      <c r="D2" s="5"/>
      <c r="E2" s="46"/>
    </row>
    <row r="3" spans="1:7" ht="15.6">
      <c r="A3" s="1"/>
      <c r="B3" s="1" t="s">
        <v>396</v>
      </c>
      <c r="C3" s="5"/>
      <c r="D3" s="5"/>
      <c r="E3" s="46"/>
    </row>
    <row r="4" spans="1:7" ht="15.75" customHeight="1">
      <c r="A4" s="1"/>
      <c r="B4" s="5"/>
      <c r="C4" s="5"/>
      <c r="D4" s="5"/>
      <c r="E4" s="2"/>
    </row>
    <row r="5" spans="1:7" ht="12.75" customHeight="1">
      <c r="A5" s="123" t="s">
        <v>397</v>
      </c>
      <c r="B5" s="123"/>
      <c r="C5" s="123"/>
      <c r="D5" s="110"/>
      <c r="E5" s="47"/>
    </row>
    <row r="6" spans="1:7" ht="67.5" customHeight="1">
      <c r="A6" s="123"/>
      <c r="B6" s="123"/>
      <c r="C6" s="123"/>
      <c r="D6" s="110"/>
      <c r="E6" s="47"/>
    </row>
    <row r="7" spans="1:7" ht="16.2" thickBot="1">
      <c r="A7" s="124"/>
      <c r="B7" s="124"/>
      <c r="C7" s="124"/>
      <c r="D7" s="111"/>
      <c r="E7" s="48"/>
    </row>
    <row r="8" spans="1:7" ht="56.25" customHeight="1">
      <c r="A8" s="127" t="s">
        <v>2</v>
      </c>
      <c r="B8" s="127" t="s">
        <v>3</v>
      </c>
      <c r="C8" s="129" t="s">
        <v>4</v>
      </c>
      <c r="D8" s="112"/>
      <c r="E8" s="125" t="s">
        <v>398</v>
      </c>
      <c r="F8" s="125" t="s">
        <v>400</v>
      </c>
      <c r="G8" s="125" t="s">
        <v>401</v>
      </c>
    </row>
    <row r="9" spans="1:7" ht="18.75" customHeight="1">
      <c r="A9" s="128"/>
      <c r="B9" s="128"/>
      <c r="C9" s="130"/>
      <c r="D9" s="113"/>
      <c r="E9" s="126"/>
      <c r="F9" s="126"/>
      <c r="G9" s="126"/>
    </row>
    <row r="10" spans="1:7" ht="58.5" customHeight="1">
      <c r="A10" s="6" t="s">
        <v>5</v>
      </c>
      <c r="B10" s="19" t="s">
        <v>20</v>
      </c>
      <c r="C10" s="70"/>
      <c r="D10" s="121" t="s">
        <v>437</v>
      </c>
      <c r="E10" s="83">
        <f>E11+E24+E50+E58+E61+E69+E73</f>
        <v>75365055.450000003</v>
      </c>
      <c r="F10" s="83">
        <f>F11+F24+F50+F58+F61+F69+F73</f>
        <v>65927670.61999999</v>
      </c>
      <c r="G10" s="83">
        <f>G11+G24+G50+G58+G61+G69+G73</f>
        <v>60733935.369999997</v>
      </c>
    </row>
    <row r="11" spans="1:7" ht="39.75" customHeight="1">
      <c r="A11" s="35" t="s">
        <v>174</v>
      </c>
      <c r="B11" s="8" t="s">
        <v>21</v>
      </c>
      <c r="C11" s="70"/>
      <c r="D11" s="70"/>
      <c r="E11" s="84">
        <f>E12</f>
        <v>20901415.150000002</v>
      </c>
      <c r="F11" s="84">
        <f t="shared" ref="F11:G11" si="0">F12</f>
        <v>15450498.220000001</v>
      </c>
      <c r="G11" s="84">
        <f t="shared" si="0"/>
        <v>15450498.220000001</v>
      </c>
    </row>
    <row r="12" spans="1:7" ht="36.75" customHeight="1">
      <c r="A12" s="9" t="s">
        <v>19</v>
      </c>
      <c r="B12" s="8" t="s">
        <v>22</v>
      </c>
      <c r="C12" s="70"/>
      <c r="D12" s="70"/>
      <c r="E12" s="80">
        <f>SUM(E13:E23)</f>
        <v>20901415.150000002</v>
      </c>
      <c r="F12" s="80">
        <f>SUM(F13:F22)</f>
        <v>15450498.220000001</v>
      </c>
      <c r="G12" s="80">
        <f>SUM(G13:G22)</f>
        <v>15450498.220000001</v>
      </c>
    </row>
    <row r="13" spans="1:7" ht="95.25" customHeight="1">
      <c r="A13" s="10" t="s">
        <v>23</v>
      </c>
      <c r="B13" s="8" t="s">
        <v>24</v>
      </c>
      <c r="C13" s="70">
        <v>100</v>
      </c>
      <c r="D13" s="70"/>
      <c r="E13" s="80">
        <v>5916143</v>
      </c>
      <c r="F13" s="99">
        <v>6524274</v>
      </c>
      <c r="G13" s="99">
        <v>6524274</v>
      </c>
    </row>
    <row r="14" spans="1:7" ht="57.75" customHeight="1">
      <c r="A14" s="10" t="s">
        <v>179</v>
      </c>
      <c r="B14" s="8" t="s">
        <v>25</v>
      </c>
      <c r="C14" s="70">
        <v>200</v>
      </c>
      <c r="D14" s="70">
        <v>-94203</v>
      </c>
      <c r="E14" s="100">
        <v>4832543.9800000004</v>
      </c>
      <c r="F14" s="99">
        <v>2504104.84</v>
      </c>
      <c r="G14" s="99">
        <v>2504104.84</v>
      </c>
    </row>
    <row r="15" spans="1:7" ht="41.25" customHeight="1">
      <c r="A15" s="10" t="s">
        <v>26</v>
      </c>
      <c r="B15" s="8" t="s">
        <v>25</v>
      </c>
      <c r="C15" s="70">
        <v>800</v>
      </c>
      <c r="D15" s="70"/>
      <c r="E15" s="80">
        <v>5000</v>
      </c>
      <c r="F15" s="95">
        <v>16000</v>
      </c>
      <c r="G15" s="95">
        <v>16000</v>
      </c>
    </row>
    <row r="16" spans="1:7" ht="73.5" customHeight="1">
      <c r="A16" s="11" t="s">
        <v>373</v>
      </c>
      <c r="B16" s="8" t="s">
        <v>27</v>
      </c>
      <c r="C16" s="70">
        <v>200</v>
      </c>
      <c r="D16" s="70">
        <v>-523537</v>
      </c>
      <c r="E16" s="80">
        <v>14463</v>
      </c>
      <c r="F16" s="95">
        <v>318000</v>
      </c>
      <c r="G16" s="95">
        <v>318000</v>
      </c>
    </row>
    <row r="17" spans="1:7" ht="59.25" customHeight="1">
      <c r="A17" s="10" t="s">
        <v>180</v>
      </c>
      <c r="B17" s="8" t="s">
        <v>28</v>
      </c>
      <c r="C17" s="70">
        <v>200</v>
      </c>
      <c r="D17" s="70"/>
      <c r="E17" s="80">
        <v>199380</v>
      </c>
      <c r="F17" s="95">
        <v>210600</v>
      </c>
      <c r="G17" s="95">
        <v>210600</v>
      </c>
    </row>
    <row r="18" spans="1:7" ht="151.5" customHeight="1">
      <c r="A18" s="12" t="s">
        <v>29</v>
      </c>
      <c r="B18" s="8" t="s">
        <v>30</v>
      </c>
      <c r="C18" s="70">
        <v>200</v>
      </c>
      <c r="D18" s="70"/>
      <c r="E18" s="80">
        <v>162216</v>
      </c>
      <c r="F18" s="95">
        <v>162216</v>
      </c>
      <c r="G18" s="95">
        <v>162216</v>
      </c>
    </row>
    <row r="19" spans="1:7" ht="113.25" customHeight="1">
      <c r="A19" s="13" t="s">
        <v>31</v>
      </c>
      <c r="B19" s="8" t="s">
        <v>32</v>
      </c>
      <c r="C19" s="70">
        <v>300</v>
      </c>
      <c r="D19" s="70"/>
      <c r="E19" s="80">
        <v>174827.66</v>
      </c>
      <c r="F19" s="95">
        <v>276511.38</v>
      </c>
      <c r="G19" s="95">
        <v>276511.38</v>
      </c>
    </row>
    <row r="20" spans="1:7" ht="185.25" customHeight="1">
      <c r="A20" s="13" t="s">
        <v>358</v>
      </c>
      <c r="B20" s="8" t="s">
        <v>33</v>
      </c>
      <c r="C20" s="70">
        <v>100</v>
      </c>
      <c r="D20" s="70"/>
      <c r="E20" s="80">
        <v>5447333</v>
      </c>
      <c r="F20" s="95">
        <v>5412074</v>
      </c>
      <c r="G20" s="95">
        <v>5412074</v>
      </c>
    </row>
    <row r="21" spans="1:7" ht="150" customHeight="1">
      <c r="A21" s="31" t="s">
        <v>359</v>
      </c>
      <c r="B21" s="68" t="s">
        <v>33</v>
      </c>
      <c r="C21" s="70">
        <v>200</v>
      </c>
      <c r="D21" s="70"/>
      <c r="E21" s="80">
        <v>26718</v>
      </c>
      <c r="F21" s="95">
        <v>26718</v>
      </c>
      <c r="G21" s="95">
        <v>26718</v>
      </c>
    </row>
    <row r="22" spans="1:7" ht="78" customHeight="1">
      <c r="A22" s="31" t="s">
        <v>364</v>
      </c>
      <c r="B22" s="96" t="s">
        <v>367</v>
      </c>
      <c r="C22" s="70">
        <v>200</v>
      </c>
      <c r="D22" s="70"/>
      <c r="E22" s="80">
        <v>505050.51</v>
      </c>
      <c r="F22" s="95"/>
      <c r="G22" s="95"/>
    </row>
    <row r="23" spans="1:7" ht="96" customHeight="1">
      <c r="A23" s="31" t="s">
        <v>431</v>
      </c>
      <c r="B23" s="122" t="s">
        <v>432</v>
      </c>
      <c r="C23" s="70">
        <v>200</v>
      </c>
      <c r="D23" s="114" t="s">
        <v>433</v>
      </c>
      <c r="E23" s="80">
        <v>3617740</v>
      </c>
      <c r="F23" s="95"/>
      <c r="G23" s="95"/>
    </row>
    <row r="24" spans="1:7" ht="36">
      <c r="A24" s="88" t="s">
        <v>175</v>
      </c>
      <c r="B24" s="26" t="s">
        <v>35</v>
      </c>
      <c r="C24" s="70"/>
      <c r="D24" s="114"/>
      <c r="E24" s="84">
        <f>E25</f>
        <v>48477382.280000009</v>
      </c>
      <c r="F24" s="84">
        <f t="shared" ref="F24:G24" si="1">F25</f>
        <v>46001265.239999995</v>
      </c>
      <c r="G24" s="84">
        <f t="shared" si="1"/>
        <v>40807529.990000002</v>
      </c>
    </row>
    <row r="25" spans="1:7" ht="40.5" customHeight="1">
      <c r="A25" s="10" t="s">
        <v>34</v>
      </c>
      <c r="B25" s="26" t="s">
        <v>36</v>
      </c>
      <c r="C25" s="70"/>
      <c r="D25" s="70"/>
      <c r="E25" s="80">
        <f>SUM(E26:E49)</f>
        <v>48477382.280000009</v>
      </c>
      <c r="F25" s="80">
        <f t="shared" ref="F25:G25" si="2">SUM(F26:F45)</f>
        <v>46001265.239999995</v>
      </c>
      <c r="G25" s="80">
        <f t="shared" si="2"/>
        <v>40807529.990000002</v>
      </c>
    </row>
    <row r="26" spans="1:7" ht="90">
      <c r="A26" s="10" t="s">
        <v>37</v>
      </c>
      <c r="B26" s="8" t="s">
        <v>38</v>
      </c>
      <c r="C26" s="70">
        <v>100</v>
      </c>
      <c r="D26" s="70"/>
      <c r="E26" s="80">
        <v>253766</v>
      </c>
      <c r="F26" s="95">
        <v>220753</v>
      </c>
      <c r="G26" s="95">
        <v>220753</v>
      </c>
    </row>
    <row r="27" spans="1:7" ht="54">
      <c r="A27" s="10" t="s">
        <v>181</v>
      </c>
      <c r="B27" s="8" t="s">
        <v>39</v>
      </c>
      <c r="C27" s="70">
        <v>200</v>
      </c>
      <c r="D27" s="114"/>
      <c r="E27" s="80">
        <v>5617994.3399999999</v>
      </c>
      <c r="F27" s="95">
        <v>4394976.5599999996</v>
      </c>
      <c r="G27" s="95">
        <v>3450485</v>
      </c>
    </row>
    <row r="28" spans="1:7" ht="54">
      <c r="A28" s="10" t="s">
        <v>40</v>
      </c>
      <c r="B28" s="8" t="s">
        <v>39</v>
      </c>
      <c r="C28" s="70">
        <v>600</v>
      </c>
      <c r="D28" s="70"/>
      <c r="E28" s="80">
        <v>4932200</v>
      </c>
      <c r="F28" s="95">
        <v>4852200</v>
      </c>
      <c r="G28" s="95">
        <v>3852200</v>
      </c>
    </row>
    <row r="29" spans="1:7" ht="36">
      <c r="A29" s="10" t="s">
        <v>41</v>
      </c>
      <c r="B29" s="8" t="s">
        <v>39</v>
      </c>
      <c r="C29" s="70">
        <v>800</v>
      </c>
      <c r="D29" s="70"/>
      <c r="E29" s="80">
        <v>6000</v>
      </c>
      <c r="F29" s="95">
        <v>15000</v>
      </c>
      <c r="G29" s="95">
        <v>15000</v>
      </c>
    </row>
    <row r="30" spans="1:7" ht="80.25" customHeight="1">
      <c r="A30" s="7" t="s">
        <v>379</v>
      </c>
      <c r="B30" s="8" t="s">
        <v>42</v>
      </c>
      <c r="C30" s="70">
        <v>200</v>
      </c>
      <c r="D30" s="70"/>
      <c r="E30" s="80">
        <v>670000</v>
      </c>
      <c r="F30" s="95">
        <v>420000</v>
      </c>
      <c r="G30" s="95">
        <v>420000</v>
      </c>
    </row>
    <row r="31" spans="1:7" ht="72">
      <c r="A31" s="9" t="s">
        <v>374</v>
      </c>
      <c r="B31" s="8" t="s">
        <v>42</v>
      </c>
      <c r="C31" s="70">
        <v>600</v>
      </c>
      <c r="D31" s="70"/>
      <c r="E31" s="80">
        <v>700000</v>
      </c>
      <c r="F31" s="95">
        <v>700000</v>
      </c>
      <c r="G31" s="95">
        <v>90149</v>
      </c>
    </row>
    <row r="32" spans="1:7" ht="54">
      <c r="A32" s="10" t="s">
        <v>182</v>
      </c>
      <c r="B32" s="8" t="s">
        <v>43</v>
      </c>
      <c r="C32" s="70">
        <v>200</v>
      </c>
      <c r="D32" s="114"/>
      <c r="E32" s="80">
        <v>263424</v>
      </c>
      <c r="F32" s="95">
        <v>182400</v>
      </c>
      <c r="G32" s="95">
        <v>182400</v>
      </c>
    </row>
    <row r="33" spans="1:7" ht="54">
      <c r="A33" s="10" t="s">
        <v>171</v>
      </c>
      <c r="B33" s="8" t="s">
        <v>43</v>
      </c>
      <c r="C33" s="70">
        <v>600</v>
      </c>
      <c r="D33" s="70"/>
      <c r="E33" s="80">
        <v>90132</v>
      </c>
      <c r="F33" s="95">
        <v>62400</v>
      </c>
      <c r="G33" s="95">
        <v>62400</v>
      </c>
    </row>
    <row r="34" spans="1:7" ht="94.5" customHeight="1">
      <c r="A34" s="14" t="s">
        <v>380</v>
      </c>
      <c r="B34" s="8" t="s">
        <v>44</v>
      </c>
      <c r="C34" s="70">
        <v>200</v>
      </c>
      <c r="D34" s="70"/>
      <c r="E34" s="80">
        <v>34500</v>
      </c>
      <c r="F34" s="95">
        <v>51030</v>
      </c>
      <c r="G34" s="95">
        <v>51030</v>
      </c>
    </row>
    <row r="35" spans="1:7" ht="90">
      <c r="A35" s="15" t="s">
        <v>375</v>
      </c>
      <c r="B35" s="8" t="s">
        <v>172</v>
      </c>
      <c r="C35" s="70">
        <v>600</v>
      </c>
      <c r="D35" s="70"/>
      <c r="E35" s="80">
        <v>90278</v>
      </c>
      <c r="F35" s="95">
        <v>101015.43</v>
      </c>
      <c r="G35" s="95">
        <v>101012.43</v>
      </c>
    </row>
    <row r="36" spans="1:7" ht="231" customHeight="1">
      <c r="A36" s="25" t="s">
        <v>45</v>
      </c>
      <c r="B36" s="8" t="s">
        <v>46</v>
      </c>
      <c r="C36" s="70">
        <v>100</v>
      </c>
      <c r="D36" s="70"/>
      <c r="E36" s="80">
        <v>15526691.5</v>
      </c>
      <c r="F36" s="95">
        <v>15611014</v>
      </c>
      <c r="G36" s="95">
        <v>15611014</v>
      </c>
    </row>
    <row r="37" spans="1:7" ht="180">
      <c r="A37" s="25" t="s">
        <v>183</v>
      </c>
      <c r="B37" s="8" t="s">
        <v>46</v>
      </c>
      <c r="C37" s="70">
        <v>200</v>
      </c>
      <c r="D37" s="70"/>
      <c r="E37" s="80">
        <v>182377</v>
      </c>
      <c r="F37" s="95">
        <v>182377</v>
      </c>
      <c r="G37" s="95">
        <v>182377</v>
      </c>
    </row>
    <row r="38" spans="1:7" ht="185.25" customHeight="1">
      <c r="A38" s="16" t="s">
        <v>47</v>
      </c>
      <c r="B38" s="8" t="s">
        <v>46</v>
      </c>
      <c r="C38" s="75" t="s">
        <v>17</v>
      </c>
      <c r="D38" s="75"/>
      <c r="E38" s="81">
        <v>15455393.75</v>
      </c>
      <c r="F38" s="95">
        <v>15465297</v>
      </c>
      <c r="G38" s="95">
        <v>15465297</v>
      </c>
    </row>
    <row r="39" spans="1:7" ht="116.25" customHeight="1">
      <c r="A39" s="15" t="s">
        <v>336</v>
      </c>
      <c r="B39" s="8" t="s">
        <v>337</v>
      </c>
      <c r="C39" s="70">
        <v>100</v>
      </c>
      <c r="D39" s="70"/>
      <c r="E39" s="81"/>
      <c r="F39" s="95">
        <v>1406160</v>
      </c>
      <c r="G39" s="95"/>
    </row>
    <row r="40" spans="1:7" ht="321.75" customHeight="1">
      <c r="A40" s="15" t="s">
        <v>423</v>
      </c>
      <c r="B40" s="8" t="s">
        <v>424</v>
      </c>
      <c r="C40" s="70">
        <v>100</v>
      </c>
      <c r="D40" s="114"/>
      <c r="E40" s="81">
        <v>1406160</v>
      </c>
      <c r="F40" s="95"/>
      <c r="G40" s="95"/>
    </row>
    <row r="41" spans="1:7" ht="97.5" customHeight="1">
      <c r="A41" s="15" t="s">
        <v>338</v>
      </c>
      <c r="B41" s="8" t="s">
        <v>337</v>
      </c>
      <c r="C41" s="70">
        <v>600</v>
      </c>
      <c r="D41" s="70"/>
      <c r="E41" s="81"/>
      <c r="F41" s="95">
        <v>859320</v>
      </c>
      <c r="G41" s="95"/>
    </row>
    <row r="42" spans="1:7" ht="261" customHeight="1">
      <c r="A42" s="15" t="s">
        <v>425</v>
      </c>
      <c r="B42" s="8" t="s">
        <v>424</v>
      </c>
      <c r="C42" s="70">
        <v>600</v>
      </c>
      <c r="D42" s="114"/>
      <c r="E42" s="81">
        <v>859320</v>
      </c>
      <c r="F42" s="95"/>
      <c r="G42" s="95"/>
    </row>
    <row r="43" spans="1:7" ht="131.25" customHeight="1">
      <c r="A43" s="15" t="s">
        <v>382</v>
      </c>
      <c r="B43" s="8" t="s">
        <v>347</v>
      </c>
      <c r="C43" s="70">
        <v>200</v>
      </c>
      <c r="D43" s="70"/>
      <c r="E43" s="80">
        <v>472728.64</v>
      </c>
      <c r="F43" s="95">
        <v>314416.05</v>
      </c>
      <c r="G43" s="95">
        <v>234836.06</v>
      </c>
    </row>
    <row r="44" spans="1:7" ht="138" customHeight="1">
      <c r="A44" s="15" t="s">
        <v>381</v>
      </c>
      <c r="B44" s="8" t="s">
        <v>347</v>
      </c>
      <c r="C44" s="70">
        <v>600</v>
      </c>
      <c r="D44" s="70"/>
      <c r="E44" s="80">
        <v>992729.64</v>
      </c>
      <c r="F44" s="95">
        <v>1162906.2</v>
      </c>
      <c r="G44" s="95">
        <v>868576.5</v>
      </c>
    </row>
    <row r="45" spans="1:7" ht="72.75" customHeight="1">
      <c r="A45" s="15" t="s">
        <v>362</v>
      </c>
      <c r="B45" s="96" t="s">
        <v>363</v>
      </c>
      <c r="C45" s="97" t="s">
        <v>17</v>
      </c>
      <c r="D45" s="97"/>
      <c r="E45" s="100">
        <v>505050.51</v>
      </c>
      <c r="F45" s="95"/>
      <c r="G45" s="95"/>
    </row>
    <row r="46" spans="1:7" ht="367.5" customHeight="1">
      <c r="A46" s="15" t="s">
        <v>410</v>
      </c>
      <c r="B46" s="106" t="s">
        <v>411</v>
      </c>
      <c r="C46" s="97" t="s">
        <v>18</v>
      </c>
      <c r="D46" s="97"/>
      <c r="E46" s="109">
        <v>138140.64000000001</v>
      </c>
      <c r="F46" s="95"/>
      <c r="G46" s="95"/>
    </row>
    <row r="47" spans="1:7" ht="372" customHeight="1">
      <c r="A47" s="15" t="s">
        <v>422</v>
      </c>
      <c r="B47" s="106" t="s">
        <v>411</v>
      </c>
      <c r="C47" s="97" t="s">
        <v>17</v>
      </c>
      <c r="D47" s="97"/>
      <c r="E47" s="109">
        <v>138140.64000000001</v>
      </c>
      <c r="F47" s="95"/>
      <c r="G47" s="95"/>
    </row>
    <row r="48" spans="1:7" ht="235.5" customHeight="1">
      <c r="A48" s="15" t="s">
        <v>430</v>
      </c>
      <c r="B48" s="8" t="s">
        <v>427</v>
      </c>
      <c r="C48" s="97" t="s">
        <v>428</v>
      </c>
      <c r="D48" s="115"/>
      <c r="E48" s="109">
        <v>71177.81</v>
      </c>
      <c r="F48" s="95"/>
      <c r="G48" s="95"/>
    </row>
    <row r="49" spans="1:7" ht="185.25" customHeight="1">
      <c r="A49" s="15" t="s">
        <v>426</v>
      </c>
      <c r="B49" s="44" t="s">
        <v>427</v>
      </c>
      <c r="C49" s="97" t="s">
        <v>17</v>
      </c>
      <c r="D49" s="115"/>
      <c r="E49" s="109">
        <v>71177.81</v>
      </c>
      <c r="F49" s="95"/>
      <c r="G49" s="95"/>
    </row>
    <row r="50" spans="1:7" ht="36">
      <c r="A50" s="41" t="s">
        <v>48</v>
      </c>
      <c r="B50" s="8" t="s">
        <v>50</v>
      </c>
      <c r="C50" s="75"/>
      <c r="D50" s="75"/>
      <c r="E50" s="84">
        <f>E51+E55</f>
        <v>2387415.02</v>
      </c>
      <c r="F50" s="84">
        <f t="shared" ref="F50:G50" si="3">F51+F55</f>
        <v>1433755.16</v>
      </c>
      <c r="G50" s="84">
        <f t="shared" si="3"/>
        <v>1433755.16</v>
      </c>
    </row>
    <row r="51" spans="1:7" ht="36">
      <c r="A51" s="29" t="s">
        <v>49</v>
      </c>
      <c r="B51" s="8" t="s">
        <v>51</v>
      </c>
      <c r="C51" s="75"/>
      <c r="D51" s="75"/>
      <c r="E51" s="81">
        <f>SUM(E52:E54)</f>
        <v>651658.29</v>
      </c>
      <c r="F51" s="81">
        <f t="shared" ref="F51:G51" si="4">SUM(F52:F53)</f>
        <v>0</v>
      </c>
      <c r="G51" s="81">
        <f t="shared" si="4"/>
        <v>0</v>
      </c>
    </row>
    <row r="52" spans="1:7" ht="95.25" customHeight="1">
      <c r="A52" s="14" t="s">
        <v>384</v>
      </c>
      <c r="B52" s="8" t="s">
        <v>351</v>
      </c>
      <c r="C52" s="70">
        <v>600</v>
      </c>
      <c r="D52" s="70"/>
      <c r="E52" s="80">
        <v>7819.9</v>
      </c>
      <c r="F52" s="95"/>
      <c r="G52" s="95"/>
    </row>
    <row r="53" spans="1:7" ht="116.25" customHeight="1">
      <c r="A53" s="14" t="s">
        <v>385</v>
      </c>
      <c r="B53" s="8" t="s">
        <v>252</v>
      </c>
      <c r="C53" s="70">
        <v>600</v>
      </c>
      <c r="D53" s="70"/>
      <c r="E53" s="80">
        <v>643838.39</v>
      </c>
      <c r="F53" s="95"/>
      <c r="G53" s="95"/>
    </row>
    <row r="54" spans="1:7" ht="74.25" customHeight="1">
      <c r="A54" s="14" t="s">
        <v>362</v>
      </c>
      <c r="B54" s="8" t="s">
        <v>399</v>
      </c>
      <c r="C54" s="70">
        <v>600</v>
      </c>
      <c r="D54" s="70">
        <v>-150000</v>
      </c>
      <c r="E54" s="80"/>
      <c r="F54" s="95"/>
      <c r="G54" s="95"/>
    </row>
    <row r="55" spans="1:7" ht="59.25" customHeight="1">
      <c r="A55" s="14" t="s">
        <v>386</v>
      </c>
      <c r="B55" s="8" t="s">
        <v>388</v>
      </c>
      <c r="C55" s="70"/>
      <c r="D55" s="70"/>
      <c r="E55" s="80">
        <f>E56+E57</f>
        <v>1735756.73</v>
      </c>
      <c r="F55" s="80">
        <f t="shared" ref="F55:G55" si="5">F56</f>
        <v>1433755.16</v>
      </c>
      <c r="G55" s="80">
        <f t="shared" si="5"/>
        <v>1433755.16</v>
      </c>
    </row>
    <row r="56" spans="1:7" ht="81" customHeight="1">
      <c r="A56" s="14" t="s">
        <v>387</v>
      </c>
      <c r="B56" s="8" t="s">
        <v>389</v>
      </c>
      <c r="C56" s="70">
        <v>600</v>
      </c>
      <c r="D56" s="114"/>
      <c r="E56" s="81">
        <v>1734756.73</v>
      </c>
      <c r="F56" s="95">
        <v>1433755.16</v>
      </c>
      <c r="G56" s="95">
        <v>1433755.16</v>
      </c>
    </row>
    <row r="57" spans="1:7" ht="54" customHeight="1">
      <c r="A57" s="14" t="s">
        <v>419</v>
      </c>
      <c r="B57" s="8" t="s">
        <v>389</v>
      </c>
      <c r="C57" s="70">
        <v>800</v>
      </c>
      <c r="D57" s="70"/>
      <c r="E57" s="81">
        <v>1000</v>
      </c>
      <c r="F57" s="95"/>
      <c r="G57" s="95"/>
    </row>
    <row r="58" spans="1:7" ht="18">
      <c r="A58" s="36" t="s">
        <v>53</v>
      </c>
      <c r="B58" s="8" t="s">
        <v>52</v>
      </c>
      <c r="C58" s="70"/>
      <c r="D58" s="70"/>
      <c r="E58" s="80">
        <f>E59</f>
        <v>2968187</v>
      </c>
      <c r="F58" s="80">
        <f t="shared" ref="F58:G58" si="6">F59</f>
        <v>2500000</v>
      </c>
      <c r="G58" s="80">
        <f t="shared" si="6"/>
        <v>2500000</v>
      </c>
    </row>
    <row r="59" spans="1:7" ht="54">
      <c r="A59" s="14" t="s">
        <v>55</v>
      </c>
      <c r="B59" s="8" t="s">
        <v>54</v>
      </c>
      <c r="C59" s="70"/>
      <c r="D59" s="70"/>
      <c r="E59" s="80">
        <f>E60</f>
        <v>2968187</v>
      </c>
      <c r="F59" s="80">
        <f t="shared" ref="F59:G59" si="7">F60</f>
        <v>2500000</v>
      </c>
      <c r="G59" s="80">
        <f t="shared" si="7"/>
        <v>2500000</v>
      </c>
    </row>
    <row r="60" spans="1:7" ht="72">
      <c r="A60" s="14" t="s">
        <v>56</v>
      </c>
      <c r="B60" s="8" t="s">
        <v>57</v>
      </c>
      <c r="C60" s="74" t="s">
        <v>17</v>
      </c>
      <c r="D60" s="74"/>
      <c r="E60" s="80">
        <v>2968187</v>
      </c>
      <c r="F60" s="95">
        <v>2500000</v>
      </c>
      <c r="G60" s="95">
        <v>2500000</v>
      </c>
    </row>
    <row r="61" spans="1:7" ht="36">
      <c r="A61" s="36" t="s">
        <v>58</v>
      </c>
      <c r="B61" s="8" t="s">
        <v>61</v>
      </c>
      <c r="C61" s="74"/>
      <c r="D61" s="74"/>
      <c r="E61" s="85">
        <f>E62</f>
        <v>480656</v>
      </c>
      <c r="F61" s="85">
        <f t="shared" ref="F61:G61" si="8">F62</f>
        <v>392152</v>
      </c>
      <c r="G61" s="85">
        <f t="shared" si="8"/>
        <v>392152</v>
      </c>
    </row>
    <row r="62" spans="1:7" ht="54">
      <c r="A62" s="14" t="s">
        <v>60</v>
      </c>
      <c r="B62" s="8" t="s">
        <v>59</v>
      </c>
      <c r="C62" s="74"/>
      <c r="D62" s="74"/>
      <c r="E62" s="85">
        <f>SUM(E63:E68)</f>
        <v>480656</v>
      </c>
      <c r="F62" s="85">
        <f t="shared" ref="F62:G62" si="9">SUM(F63:F68)</f>
        <v>392152</v>
      </c>
      <c r="G62" s="85">
        <f t="shared" si="9"/>
        <v>392152</v>
      </c>
    </row>
    <row r="63" spans="1:7" ht="54">
      <c r="A63" s="14" t="s">
        <v>184</v>
      </c>
      <c r="B63" s="8" t="s">
        <v>62</v>
      </c>
      <c r="C63" s="74" t="s">
        <v>18</v>
      </c>
      <c r="D63" s="74"/>
      <c r="E63" s="80">
        <v>84321</v>
      </c>
      <c r="F63" s="95">
        <v>32900</v>
      </c>
      <c r="G63" s="95">
        <v>32900</v>
      </c>
    </row>
    <row r="64" spans="1:7" ht="72">
      <c r="A64" s="14" t="s">
        <v>63</v>
      </c>
      <c r="B64" s="8" t="s">
        <v>62</v>
      </c>
      <c r="C64" s="74" t="s">
        <v>17</v>
      </c>
      <c r="D64" s="74"/>
      <c r="E64" s="80">
        <v>75980</v>
      </c>
      <c r="F64" s="95">
        <v>65000</v>
      </c>
      <c r="G64" s="95">
        <v>65000</v>
      </c>
    </row>
    <row r="65" spans="1:7" ht="78" customHeight="1">
      <c r="A65" s="13" t="s">
        <v>407</v>
      </c>
      <c r="B65" s="8" t="s">
        <v>207</v>
      </c>
      <c r="C65" s="74" t="s">
        <v>18</v>
      </c>
      <c r="D65" s="74"/>
      <c r="E65" s="80">
        <v>104895</v>
      </c>
      <c r="F65" s="95">
        <v>96348</v>
      </c>
      <c r="G65" s="95">
        <v>96348</v>
      </c>
    </row>
    <row r="66" spans="1:7" ht="76.5" customHeight="1">
      <c r="A66" s="13" t="s">
        <v>371</v>
      </c>
      <c r="B66" s="8" t="s">
        <v>207</v>
      </c>
      <c r="C66" s="74" t="s">
        <v>17</v>
      </c>
      <c r="D66" s="74"/>
      <c r="E66" s="80">
        <v>187110</v>
      </c>
      <c r="F66" s="95">
        <v>171864</v>
      </c>
      <c r="G66" s="95">
        <v>171864</v>
      </c>
    </row>
    <row r="67" spans="1:7" ht="94.5" customHeight="1">
      <c r="A67" s="34" t="s">
        <v>377</v>
      </c>
      <c r="B67" s="8" t="s">
        <v>173</v>
      </c>
      <c r="C67" s="74" t="s">
        <v>18</v>
      </c>
      <c r="D67" s="74"/>
      <c r="E67" s="80">
        <v>17010</v>
      </c>
      <c r="F67" s="95">
        <v>15624</v>
      </c>
      <c r="G67" s="95">
        <v>15624</v>
      </c>
    </row>
    <row r="68" spans="1:7" ht="93.75" customHeight="1">
      <c r="A68" s="34" t="s">
        <v>196</v>
      </c>
      <c r="B68" s="8" t="s">
        <v>173</v>
      </c>
      <c r="C68" s="74" t="s">
        <v>17</v>
      </c>
      <c r="D68" s="74"/>
      <c r="E68" s="80">
        <v>11340</v>
      </c>
      <c r="F68" s="95">
        <v>10416</v>
      </c>
      <c r="G68" s="95">
        <v>10416</v>
      </c>
    </row>
    <row r="69" spans="1:7" ht="36">
      <c r="A69" s="35" t="s">
        <v>64</v>
      </c>
      <c r="B69" s="8" t="s">
        <v>65</v>
      </c>
      <c r="C69" s="70"/>
      <c r="D69" s="70"/>
      <c r="E69" s="85">
        <f>E70</f>
        <v>51500</v>
      </c>
      <c r="F69" s="85">
        <f t="shared" ref="F69:G70" si="10">F70</f>
        <v>51500</v>
      </c>
      <c r="G69" s="85">
        <f t="shared" si="10"/>
        <v>51500</v>
      </c>
    </row>
    <row r="70" spans="1:7" ht="36">
      <c r="A70" s="10" t="s">
        <v>66</v>
      </c>
      <c r="B70" s="8" t="s">
        <v>67</v>
      </c>
      <c r="C70" s="70"/>
      <c r="D70" s="70"/>
      <c r="E70" s="85">
        <f>E71+E72</f>
        <v>51500</v>
      </c>
      <c r="F70" s="85">
        <f t="shared" si="10"/>
        <v>51500</v>
      </c>
      <c r="G70" s="85">
        <f t="shared" si="10"/>
        <v>51500</v>
      </c>
    </row>
    <row r="71" spans="1:7" ht="54">
      <c r="A71" s="17" t="s">
        <v>185</v>
      </c>
      <c r="B71" s="8" t="s">
        <v>68</v>
      </c>
      <c r="C71" s="70">
        <v>200</v>
      </c>
      <c r="D71" s="70"/>
      <c r="E71" s="80"/>
      <c r="F71" s="95">
        <v>51500</v>
      </c>
      <c r="G71" s="95">
        <v>51500</v>
      </c>
    </row>
    <row r="72" spans="1:7" ht="72">
      <c r="A72" s="17" t="s">
        <v>429</v>
      </c>
      <c r="B72" s="8" t="s">
        <v>68</v>
      </c>
      <c r="C72" s="70">
        <v>600</v>
      </c>
      <c r="D72" s="114"/>
      <c r="E72" s="80">
        <v>51500</v>
      </c>
      <c r="F72" s="95"/>
      <c r="G72" s="95"/>
    </row>
    <row r="73" spans="1:7" ht="36">
      <c r="A73" s="36" t="s">
        <v>69</v>
      </c>
      <c r="B73" s="8" t="s">
        <v>70</v>
      </c>
      <c r="C73" s="70"/>
      <c r="D73" s="70"/>
      <c r="E73" s="85">
        <f>E74</f>
        <v>98500</v>
      </c>
      <c r="F73" s="85">
        <f t="shared" ref="F73:G74" si="11">F74</f>
        <v>98500</v>
      </c>
      <c r="G73" s="85">
        <f t="shared" si="11"/>
        <v>98500</v>
      </c>
    </row>
    <row r="74" spans="1:7" ht="36">
      <c r="A74" s="29" t="s">
        <v>71</v>
      </c>
      <c r="B74" s="8" t="s">
        <v>72</v>
      </c>
      <c r="C74" s="70"/>
      <c r="D74" s="70"/>
      <c r="E74" s="85">
        <f>E75</f>
        <v>98500</v>
      </c>
      <c r="F74" s="85">
        <f t="shared" si="11"/>
        <v>98500</v>
      </c>
      <c r="G74" s="85">
        <f t="shared" si="11"/>
        <v>98500</v>
      </c>
    </row>
    <row r="75" spans="1:7" ht="72">
      <c r="A75" s="14" t="s">
        <v>186</v>
      </c>
      <c r="B75" s="8" t="s">
        <v>73</v>
      </c>
      <c r="C75" s="70">
        <v>200</v>
      </c>
      <c r="D75" s="70"/>
      <c r="E75" s="104">
        <v>98500</v>
      </c>
      <c r="F75" s="95">
        <v>98500</v>
      </c>
      <c r="G75" s="95">
        <v>98500</v>
      </c>
    </row>
    <row r="76" spans="1:7" ht="61.5" customHeight="1">
      <c r="A76" s="18" t="s">
        <v>6</v>
      </c>
      <c r="B76" s="19" t="s">
        <v>74</v>
      </c>
      <c r="C76" s="70"/>
      <c r="D76" s="114" t="s">
        <v>435</v>
      </c>
      <c r="E76" s="86">
        <f>E77+E83+E87+E95</f>
        <v>18543389</v>
      </c>
      <c r="F76" s="86">
        <f>F77+F83+F87+F95</f>
        <v>12017857</v>
      </c>
      <c r="G76" s="86">
        <f>G77+G83+G87+G95</f>
        <v>12017857</v>
      </c>
    </row>
    <row r="77" spans="1:7" ht="72.75" customHeight="1">
      <c r="A77" s="36" t="s">
        <v>75</v>
      </c>
      <c r="B77" s="8" t="s">
        <v>76</v>
      </c>
      <c r="C77" s="70"/>
      <c r="D77" s="70"/>
      <c r="E77" s="84">
        <f>SUM(E79:E82)</f>
        <v>5513860</v>
      </c>
      <c r="F77" s="84">
        <f>SUM(F79:F81)</f>
        <v>5400325</v>
      </c>
      <c r="G77" s="84">
        <f>SUM(G79:G81)</f>
        <v>5400325</v>
      </c>
    </row>
    <row r="78" spans="1:7" ht="72.75" customHeight="1">
      <c r="A78" s="14" t="s">
        <v>77</v>
      </c>
      <c r="B78" s="8" t="s">
        <v>78</v>
      </c>
      <c r="C78" s="70"/>
      <c r="D78" s="70"/>
      <c r="E78" s="84">
        <f>SUM(E79:E82)</f>
        <v>5513860</v>
      </c>
      <c r="F78" s="84">
        <f>SUM(F79:F81)</f>
        <v>5400325</v>
      </c>
      <c r="G78" s="84">
        <f>SUM(G79:G81)</f>
        <v>5400325</v>
      </c>
    </row>
    <row r="79" spans="1:7" ht="113.25" customHeight="1">
      <c r="A79" s="14" t="s">
        <v>79</v>
      </c>
      <c r="B79" s="8" t="s">
        <v>80</v>
      </c>
      <c r="C79" s="70">
        <v>100</v>
      </c>
      <c r="D79" s="70"/>
      <c r="E79" s="80">
        <v>4762019</v>
      </c>
      <c r="F79" s="95">
        <v>4759707</v>
      </c>
      <c r="G79" s="95">
        <v>4759707</v>
      </c>
    </row>
    <row r="80" spans="1:7" ht="75.75" customHeight="1">
      <c r="A80" s="14" t="s">
        <v>187</v>
      </c>
      <c r="B80" s="8" t="s">
        <v>80</v>
      </c>
      <c r="C80" s="70">
        <v>200</v>
      </c>
      <c r="D80" s="70"/>
      <c r="E80" s="80">
        <v>657460</v>
      </c>
      <c r="F80" s="95">
        <v>637998</v>
      </c>
      <c r="G80" s="95">
        <v>637998</v>
      </c>
    </row>
    <row r="81" spans="1:7" ht="61.5" customHeight="1">
      <c r="A81" s="14" t="s">
        <v>81</v>
      </c>
      <c r="B81" s="8" t="s">
        <v>80</v>
      </c>
      <c r="C81" s="70">
        <v>800</v>
      </c>
      <c r="D81" s="70"/>
      <c r="E81" s="80">
        <v>2620</v>
      </c>
      <c r="F81" s="95">
        <v>2620</v>
      </c>
      <c r="G81" s="95">
        <v>2620</v>
      </c>
    </row>
    <row r="82" spans="1:7" ht="126" customHeight="1">
      <c r="A82" s="14" t="s">
        <v>414</v>
      </c>
      <c r="B82" s="108" t="s">
        <v>415</v>
      </c>
      <c r="C82" s="107">
        <v>100</v>
      </c>
      <c r="D82" s="107"/>
      <c r="E82" s="80">
        <v>91761</v>
      </c>
      <c r="F82" s="95"/>
      <c r="G82" s="95"/>
    </row>
    <row r="83" spans="1:7" ht="72">
      <c r="A83" s="37" t="s">
        <v>82</v>
      </c>
      <c r="B83" s="8" t="s">
        <v>83</v>
      </c>
      <c r="C83" s="70"/>
      <c r="D83" s="70"/>
      <c r="E83" s="85">
        <f>E84</f>
        <v>6436129</v>
      </c>
      <c r="F83" s="85">
        <f t="shared" ref="F83:G83" si="12">F84</f>
        <v>3793532</v>
      </c>
      <c r="G83" s="85">
        <f t="shared" si="12"/>
        <v>3793532</v>
      </c>
    </row>
    <row r="84" spans="1:7" ht="90">
      <c r="A84" s="17" t="s">
        <v>84</v>
      </c>
      <c r="B84" s="8" t="s">
        <v>86</v>
      </c>
      <c r="C84" s="70"/>
      <c r="D84" s="70"/>
      <c r="E84" s="85">
        <f>E85+E86</f>
        <v>6436129</v>
      </c>
      <c r="F84" s="85">
        <f t="shared" ref="F84:G84" si="13">F85+F86</f>
        <v>3793532</v>
      </c>
      <c r="G84" s="85">
        <f t="shared" si="13"/>
        <v>3793532</v>
      </c>
    </row>
    <row r="85" spans="1:7" ht="72">
      <c r="A85" s="17" t="s">
        <v>87</v>
      </c>
      <c r="B85" s="8" t="s">
        <v>85</v>
      </c>
      <c r="C85" s="70">
        <v>600</v>
      </c>
      <c r="D85" s="70"/>
      <c r="E85" s="80">
        <v>4822055</v>
      </c>
      <c r="F85" s="95">
        <v>3793532</v>
      </c>
      <c r="G85" s="95">
        <v>3793532</v>
      </c>
    </row>
    <row r="86" spans="1:7" ht="72">
      <c r="A86" s="17" t="s">
        <v>311</v>
      </c>
      <c r="B86" s="8" t="s">
        <v>296</v>
      </c>
      <c r="C86" s="70">
        <v>600</v>
      </c>
      <c r="D86" s="70"/>
      <c r="E86" s="80">
        <v>1614074</v>
      </c>
      <c r="F86" s="95"/>
      <c r="G86" s="95"/>
    </row>
    <row r="87" spans="1:7" ht="54">
      <c r="A87" s="36" t="s">
        <v>88</v>
      </c>
      <c r="B87" s="8" t="s">
        <v>89</v>
      </c>
      <c r="C87" s="70"/>
      <c r="D87" s="70"/>
      <c r="E87" s="85">
        <f>E88+E91+E93</f>
        <v>4393400</v>
      </c>
      <c r="F87" s="85">
        <f>F88+F91+F93</f>
        <v>2324000</v>
      </c>
      <c r="G87" s="85">
        <f>G88+G91+G93</f>
        <v>2324000</v>
      </c>
    </row>
    <row r="88" spans="1:7" ht="54">
      <c r="A88" s="29" t="s">
        <v>90</v>
      </c>
      <c r="B88" s="8" t="s">
        <v>91</v>
      </c>
      <c r="C88" s="50"/>
      <c r="D88" s="50"/>
      <c r="E88" s="85">
        <f>E89+E90</f>
        <v>2540000</v>
      </c>
      <c r="F88" s="85">
        <f>F89+F90</f>
        <v>1220000</v>
      </c>
      <c r="G88" s="85">
        <f>G89+G90</f>
        <v>1220000</v>
      </c>
    </row>
    <row r="89" spans="1:7" ht="77.25" customHeight="1">
      <c r="A89" s="14" t="s">
        <v>323</v>
      </c>
      <c r="B89" s="8" t="s">
        <v>92</v>
      </c>
      <c r="C89" s="50">
        <v>200</v>
      </c>
      <c r="D89" s="50"/>
      <c r="E89" s="80">
        <v>2220000</v>
      </c>
      <c r="F89" s="95">
        <v>900000</v>
      </c>
      <c r="G89" s="95">
        <v>900000</v>
      </c>
    </row>
    <row r="90" spans="1:7" ht="54">
      <c r="A90" s="14" t="s">
        <v>322</v>
      </c>
      <c r="B90" s="8" t="s">
        <v>93</v>
      </c>
      <c r="C90" s="50">
        <v>200</v>
      </c>
      <c r="D90" s="50"/>
      <c r="E90" s="80">
        <v>320000</v>
      </c>
      <c r="F90" s="95">
        <v>320000</v>
      </c>
      <c r="G90" s="95">
        <v>320000</v>
      </c>
    </row>
    <row r="91" spans="1:7" ht="78" customHeight="1">
      <c r="A91" s="14" t="s">
        <v>206</v>
      </c>
      <c r="B91" s="8" t="s">
        <v>247</v>
      </c>
      <c r="C91" s="50"/>
      <c r="D91" s="50"/>
      <c r="E91" s="80">
        <f>E92</f>
        <v>1373400</v>
      </c>
      <c r="F91" s="80">
        <f t="shared" ref="F91:G91" si="14">F92</f>
        <v>864000</v>
      </c>
      <c r="G91" s="80">
        <f t="shared" si="14"/>
        <v>864000</v>
      </c>
    </row>
    <row r="92" spans="1:7" ht="117" customHeight="1">
      <c r="A92" s="56" t="s">
        <v>212</v>
      </c>
      <c r="B92" s="58" t="s">
        <v>248</v>
      </c>
      <c r="C92" s="50">
        <v>500</v>
      </c>
      <c r="D92" s="116"/>
      <c r="E92" s="80">
        <v>1373400</v>
      </c>
      <c r="F92" s="95">
        <v>864000</v>
      </c>
      <c r="G92" s="95">
        <v>864000</v>
      </c>
    </row>
    <row r="93" spans="1:7" ht="57" customHeight="1">
      <c r="A93" s="66" t="s">
        <v>281</v>
      </c>
      <c r="B93" s="58" t="s">
        <v>282</v>
      </c>
      <c r="C93" s="50"/>
      <c r="D93" s="50"/>
      <c r="E93" s="80">
        <f>E94</f>
        <v>480000</v>
      </c>
      <c r="F93" s="80">
        <f t="shared" ref="F93:G93" si="15">F94</f>
        <v>240000</v>
      </c>
      <c r="G93" s="80">
        <f t="shared" si="15"/>
        <v>240000</v>
      </c>
    </row>
    <row r="94" spans="1:7" ht="80.25" customHeight="1">
      <c r="A94" s="33" t="s">
        <v>370</v>
      </c>
      <c r="B94" s="58" t="s">
        <v>304</v>
      </c>
      <c r="C94" s="50">
        <v>500</v>
      </c>
      <c r="D94" s="116" t="s">
        <v>435</v>
      </c>
      <c r="E94" s="80">
        <v>480000</v>
      </c>
      <c r="F94" s="95">
        <v>240000</v>
      </c>
      <c r="G94" s="95">
        <v>240000</v>
      </c>
    </row>
    <row r="95" spans="1:7" ht="85.5" customHeight="1">
      <c r="A95" s="72" t="s">
        <v>318</v>
      </c>
      <c r="B95" s="58" t="s">
        <v>316</v>
      </c>
      <c r="C95" s="50"/>
      <c r="D95" s="50"/>
      <c r="E95" s="80">
        <f>E96</f>
        <v>2200000</v>
      </c>
      <c r="F95" s="80">
        <f>F96</f>
        <v>500000</v>
      </c>
      <c r="G95" s="80">
        <f>G96</f>
        <v>500000</v>
      </c>
    </row>
    <row r="96" spans="1:7" ht="75.75" customHeight="1">
      <c r="A96" s="71" t="s">
        <v>319</v>
      </c>
      <c r="B96" s="73" t="s">
        <v>320</v>
      </c>
      <c r="C96" s="50"/>
      <c r="D96" s="50"/>
      <c r="E96" s="80">
        <f>E97</f>
        <v>2200000</v>
      </c>
      <c r="F96" s="80">
        <f t="shared" ref="F96:G96" si="16">F97</f>
        <v>500000</v>
      </c>
      <c r="G96" s="80">
        <f t="shared" si="16"/>
        <v>500000</v>
      </c>
    </row>
    <row r="97" spans="1:7" ht="38.25" customHeight="1">
      <c r="A97" s="71" t="s">
        <v>329</v>
      </c>
      <c r="B97" s="96" t="s">
        <v>321</v>
      </c>
      <c r="C97" s="89">
        <v>800</v>
      </c>
      <c r="D97" s="117"/>
      <c r="E97" s="90">
        <v>2200000</v>
      </c>
      <c r="F97" s="95">
        <v>500000</v>
      </c>
      <c r="G97" s="95">
        <v>500000</v>
      </c>
    </row>
    <row r="98" spans="1:7" ht="52.2">
      <c r="A98" s="18" t="s">
        <v>7</v>
      </c>
      <c r="B98" s="19" t="s">
        <v>94</v>
      </c>
      <c r="C98" s="53"/>
      <c r="D98" s="53"/>
      <c r="E98" s="87">
        <f>E99</f>
        <v>508749.96</v>
      </c>
      <c r="F98" s="87">
        <f t="shared" ref="F98:G99" si="17">F99</f>
        <v>5043349.16</v>
      </c>
      <c r="G98" s="87">
        <f t="shared" si="17"/>
        <v>219271.16</v>
      </c>
    </row>
    <row r="99" spans="1:7" ht="54">
      <c r="A99" s="36" t="s">
        <v>95</v>
      </c>
      <c r="B99" s="8" t="s">
        <v>96</v>
      </c>
      <c r="C99" s="50"/>
      <c r="D99" s="50"/>
      <c r="E99" s="85">
        <f>E100</f>
        <v>508749.96</v>
      </c>
      <c r="F99" s="85">
        <f t="shared" si="17"/>
        <v>5043349.16</v>
      </c>
      <c r="G99" s="85">
        <f t="shared" si="17"/>
        <v>219271.16</v>
      </c>
    </row>
    <row r="100" spans="1:7" ht="54">
      <c r="A100" s="29" t="s">
        <v>97</v>
      </c>
      <c r="B100" s="8" t="s">
        <v>98</v>
      </c>
      <c r="C100" s="50"/>
      <c r="D100" s="50"/>
      <c r="E100" s="85">
        <f>SUM(E101:E107)</f>
        <v>508749.96</v>
      </c>
      <c r="F100" s="85">
        <f t="shared" ref="F100:G100" si="18">SUM(F101:F107)</f>
        <v>5043349.16</v>
      </c>
      <c r="G100" s="85">
        <f t="shared" si="18"/>
        <v>219271.16</v>
      </c>
    </row>
    <row r="101" spans="1:7" ht="72">
      <c r="A101" s="9" t="s">
        <v>188</v>
      </c>
      <c r="B101" s="8" t="s">
        <v>99</v>
      </c>
      <c r="C101" s="77">
        <v>200</v>
      </c>
      <c r="D101" s="77"/>
      <c r="E101" s="85">
        <v>50000</v>
      </c>
      <c r="F101" s="95">
        <v>50000</v>
      </c>
      <c r="G101" s="95">
        <v>50000</v>
      </c>
    </row>
    <row r="102" spans="1:7" ht="54">
      <c r="A102" s="9" t="s">
        <v>249</v>
      </c>
      <c r="B102" s="8" t="s">
        <v>250</v>
      </c>
      <c r="C102" s="77">
        <v>200</v>
      </c>
      <c r="D102" s="77"/>
      <c r="E102" s="85">
        <v>50000</v>
      </c>
      <c r="F102" s="95">
        <v>50000</v>
      </c>
      <c r="G102" s="95">
        <v>50000</v>
      </c>
    </row>
    <row r="103" spans="1:7" ht="108">
      <c r="A103" s="9" t="s">
        <v>220</v>
      </c>
      <c r="B103" s="8" t="s">
        <v>219</v>
      </c>
      <c r="C103" s="77">
        <v>500</v>
      </c>
      <c r="D103" s="77"/>
      <c r="E103" s="104">
        <v>80000</v>
      </c>
      <c r="F103" s="95">
        <v>66000</v>
      </c>
      <c r="G103" s="95">
        <v>66000</v>
      </c>
    </row>
    <row r="104" spans="1:7" ht="90">
      <c r="A104" s="16" t="s">
        <v>221</v>
      </c>
      <c r="B104" s="44" t="s">
        <v>224</v>
      </c>
      <c r="C104" s="50">
        <v>500</v>
      </c>
      <c r="D104" s="50"/>
      <c r="E104" s="80">
        <v>48000</v>
      </c>
      <c r="F104" s="95">
        <v>32000</v>
      </c>
      <c r="G104" s="95">
        <v>32000</v>
      </c>
    </row>
    <row r="105" spans="1:7" ht="94.5" customHeight="1">
      <c r="A105" s="17" t="s">
        <v>378</v>
      </c>
      <c r="B105" s="8" t="s">
        <v>100</v>
      </c>
      <c r="C105" s="70">
        <v>200</v>
      </c>
      <c r="D105" s="70"/>
      <c r="E105" s="80">
        <v>70161.960000000006</v>
      </c>
      <c r="F105" s="95">
        <v>21271.16</v>
      </c>
      <c r="G105" s="95">
        <v>21271.16</v>
      </c>
    </row>
    <row r="106" spans="1:7" ht="153" customHeight="1">
      <c r="A106" s="45" t="s">
        <v>284</v>
      </c>
      <c r="B106" s="8" t="s">
        <v>285</v>
      </c>
      <c r="C106" s="70">
        <v>200</v>
      </c>
      <c r="D106" s="70"/>
      <c r="E106" s="90">
        <f>'[1]приложение 6'!$D$96</f>
        <v>210588</v>
      </c>
      <c r="F106" s="95"/>
      <c r="G106" s="95"/>
    </row>
    <row r="107" spans="1:7" ht="96.75" customHeight="1">
      <c r="A107" s="45" t="s">
        <v>360</v>
      </c>
      <c r="B107" s="8" t="s">
        <v>361</v>
      </c>
      <c r="C107" s="77">
        <v>200</v>
      </c>
      <c r="D107" s="77"/>
      <c r="E107" s="85"/>
      <c r="F107" s="95">
        <v>4824078</v>
      </c>
      <c r="G107" s="95"/>
    </row>
    <row r="108" spans="1:7" ht="34.799999999999997">
      <c r="A108" s="43" t="s">
        <v>8</v>
      </c>
      <c r="B108" s="19" t="s">
        <v>101</v>
      </c>
      <c r="C108" s="69"/>
      <c r="D108" s="69"/>
      <c r="E108" s="86">
        <f>E109+E114</f>
        <v>2931874.55</v>
      </c>
      <c r="F108" s="86">
        <f t="shared" ref="F108:G108" si="19">F109+F114</f>
        <v>1856171</v>
      </c>
      <c r="G108" s="86">
        <f t="shared" si="19"/>
        <v>1856171</v>
      </c>
    </row>
    <row r="109" spans="1:7" ht="34.5" customHeight="1">
      <c r="A109" s="38" t="s">
        <v>176</v>
      </c>
      <c r="B109" s="8" t="s">
        <v>102</v>
      </c>
      <c r="C109" s="70"/>
      <c r="D109" s="70"/>
      <c r="E109" s="84">
        <f>E110</f>
        <v>261000</v>
      </c>
      <c r="F109" s="84">
        <f t="shared" ref="F109:G109" si="20">F110</f>
        <v>50000</v>
      </c>
      <c r="G109" s="84">
        <f t="shared" si="20"/>
        <v>50000</v>
      </c>
    </row>
    <row r="110" spans="1:7" ht="34.5" customHeight="1">
      <c r="A110" s="13" t="s">
        <v>103</v>
      </c>
      <c r="B110" s="8" t="s">
        <v>104</v>
      </c>
      <c r="C110" s="70"/>
      <c r="D110" s="70"/>
      <c r="E110" s="84">
        <f>E111+E113+E112</f>
        <v>261000</v>
      </c>
      <c r="F110" s="84">
        <f t="shared" ref="F110:G110" si="21">F111+F113+F112</f>
        <v>50000</v>
      </c>
      <c r="G110" s="84">
        <f t="shared" si="21"/>
        <v>50000</v>
      </c>
    </row>
    <row r="111" spans="1:7" ht="72">
      <c r="A111" s="17" t="s">
        <v>189</v>
      </c>
      <c r="B111" s="21" t="s">
        <v>326</v>
      </c>
      <c r="C111" s="70">
        <v>200</v>
      </c>
      <c r="D111" s="70"/>
      <c r="E111" s="80">
        <v>44253</v>
      </c>
      <c r="F111" s="80">
        <v>44253</v>
      </c>
      <c r="G111" s="80">
        <v>44253</v>
      </c>
    </row>
    <row r="112" spans="1:7" ht="72">
      <c r="A112" s="45" t="s">
        <v>341</v>
      </c>
      <c r="B112" s="21" t="s">
        <v>326</v>
      </c>
      <c r="C112" s="70">
        <v>600</v>
      </c>
      <c r="D112" s="70"/>
      <c r="E112" s="104">
        <v>211000</v>
      </c>
      <c r="F112" s="95"/>
      <c r="G112" s="95"/>
    </row>
    <row r="113" spans="1:7" ht="54">
      <c r="A113" s="45" t="s">
        <v>317</v>
      </c>
      <c r="B113" s="21" t="s">
        <v>327</v>
      </c>
      <c r="C113" s="70">
        <v>300</v>
      </c>
      <c r="D113" s="70"/>
      <c r="E113" s="80">
        <v>5747</v>
      </c>
      <c r="F113" s="80">
        <v>5747</v>
      </c>
      <c r="G113" s="80">
        <v>5747</v>
      </c>
    </row>
    <row r="114" spans="1:7" ht="36">
      <c r="A114" s="38" t="s">
        <v>201</v>
      </c>
      <c r="B114" s="21" t="s">
        <v>202</v>
      </c>
      <c r="C114" s="70"/>
      <c r="D114" s="70"/>
      <c r="E114" s="80">
        <f>E115+E120</f>
        <v>2670874.5499999998</v>
      </c>
      <c r="F114" s="80">
        <f>F115+F120</f>
        <v>1806171</v>
      </c>
      <c r="G114" s="80">
        <f>G115+G120</f>
        <v>1806171</v>
      </c>
    </row>
    <row r="115" spans="1:7" ht="36">
      <c r="A115" s="17" t="s">
        <v>204</v>
      </c>
      <c r="B115" s="8" t="s">
        <v>203</v>
      </c>
      <c r="C115" s="70"/>
      <c r="D115" s="70"/>
      <c r="E115" s="80">
        <f>SUM(E116:E119)</f>
        <v>558920.55000000005</v>
      </c>
      <c r="F115" s="80">
        <f>SUM(F116:F118)</f>
        <v>324371</v>
      </c>
      <c r="G115" s="80">
        <f>SUM(G116:G118)</f>
        <v>324371</v>
      </c>
    </row>
    <row r="116" spans="1:7" ht="54">
      <c r="A116" s="17" t="s">
        <v>208</v>
      </c>
      <c r="B116" s="21" t="s">
        <v>328</v>
      </c>
      <c r="C116" s="70">
        <v>600</v>
      </c>
      <c r="D116" s="70"/>
      <c r="E116" s="80">
        <v>326722</v>
      </c>
      <c r="F116" s="95">
        <v>322500</v>
      </c>
      <c r="G116" s="95">
        <v>322500</v>
      </c>
    </row>
    <row r="117" spans="1:7" ht="112.5" customHeight="1">
      <c r="A117" s="17" t="s">
        <v>232</v>
      </c>
      <c r="B117" s="21" t="s">
        <v>222</v>
      </c>
      <c r="C117" s="70">
        <v>600</v>
      </c>
      <c r="D117" s="70"/>
      <c r="E117" s="80">
        <v>201607</v>
      </c>
      <c r="F117" s="95"/>
      <c r="G117" s="95"/>
    </row>
    <row r="118" spans="1:7" ht="92.25" customHeight="1">
      <c r="A118" s="17" t="s">
        <v>372</v>
      </c>
      <c r="B118" s="57" t="s">
        <v>295</v>
      </c>
      <c r="C118" s="70">
        <v>600</v>
      </c>
      <c r="D118" s="70"/>
      <c r="E118" s="80">
        <v>2037</v>
      </c>
      <c r="F118" s="95">
        <v>1871</v>
      </c>
      <c r="G118" s="95">
        <v>1871</v>
      </c>
    </row>
    <row r="119" spans="1:7" ht="92.25" customHeight="1">
      <c r="A119" s="17" t="s">
        <v>409</v>
      </c>
      <c r="B119" s="57" t="s">
        <v>408</v>
      </c>
      <c r="C119" s="70">
        <v>600</v>
      </c>
      <c r="D119" s="70"/>
      <c r="E119" s="80">
        <v>28554.55</v>
      </c>
      <c r="F119" s="95"/>
      <c r="G119" s="95"/>
    </row>
    <row r="120" spans="1:7" ht="72.75" customHeight="1">
      <c r="A120" s="17" t="s">
        <v>233</v>
      </c>
      <c r="B120" s="57" t="s">
        <v>234</v>
      </c>
      <c r="C120" s="70"/>
      <c r="D120" s="70"/>
      <c r="E120" s="80">
        <f>SUM(E121:E123)</f>
        <v>2111954</v>
      </c>
      <c r="F120" s="80">
        <f t="shared" ref="F120:G120" si="22">SUM(F121:F123)</f>
        <v>1481800</v>
      </c>
      <c r="G120" s="80">
        <f t="shared" si="22"/>
        <v>1481800</v>
      </c>
    </row>
    <row r="121" spans="1:7" ht="115.5" customHeight="1">
      <c r="A121" s="17" t="s">
        <v>205</v>
      </c>
      <c r="B121" s="57" t="s">
        <v>235</v>
      </c>
      <c r="C121" s="70">
        <v>600</v>
      </c>
      <c r="D121" s="70"/>
      <c r="E121" s="80">
        <v>1448634</v>
      </c>
      <c r="F121" s="95">
        <v>1449709</v>
      </c>
      <c r="G121" s="95">
        <v>1449709</v>
      </c>
    </row>
    <row r="122" spans="1:7" ht="100.5" customHeight="1">
      <c r="A122" s="17" t="s">
        <v>372</v>
      </c>
      <c r="B122" s="57" t="s">
        <v>236</v>
      </c>
      <c r="C122" s="70">
        <v>600</v>
      </c>
      <c r="D122" s="70"/>
      <c r="E122" s="80">
        <v>33166</v>
      </c>
      <c r="F122" s="95">
        <v>32091</v>
      </c>
      <c r="G122" s="95">
        <v>32091</v>
      </c>
    </row>
    <row r="123" spans="1:7" ht="99" customHeight="1">
      <c r="A123" s="17" t="s">
        <v>350</v>
      </c>
      <c r="B123" s="57" t="s">
        <v>237</v>
      </c>
      <c r="C123" s="70">
        <v>600</v>
      </c>
      <c r="D123" s="70"/>
      <c r="E123" s="80">
        <v>630154</v>
      </c>
      <c r="F123" s="95"/>
      <c r="G123" s="95"/>
    </row>
    <row r="124" spans="1:7" ht="70.2">
      <c r="A124" s="18" t="s">
        <v>9</v>
      </c>
      <c r="B124" s="19" t="s">
        <v>105</v>
      </c>
      <c r="C124" s="70"/>
      <c r="D124" s="114" t="s">
        <v>436</v>
      </c>
      <c r="E124" s="86">
        <f>E125+E129</f>
        <v>13637881.1</v>
      </c>
      <c r="F124" s="86">
        <f t="shared" ref="F124:G124" si="23">F125+F129</f>
        <v>6766500</v>
      </c>
      <c r="G124" s="86">
        <f t="shared" si="23"/>
        <v>6766500</v>
      </c>
    </row>
    <row r="125" spans="1:7" ht="57.75" customHeight="1">
      <c r="A125" s="36" t="s">
        <v>209</v>
      </c>
      <c r="B125" s="8" t="s">
        <v>106</v>
      </c>
      <c r="C125" s="50"/>
      <c r="D125" s="50"/>
      <c r="E125" s="84">
        <f>E126</f>
        <v>11157881.1</v>
      </c>
      <c r="F125" s="84">
        <f t="shared" ref="F125:G125" si="24">F126</f>
        <v>5526500</v>
      </c>
      <c r="G125" s="84">
        <f t="shared" si="24"/>
        <v>5526500</v>
      </c>
    </row>
    <row r="126" spans="1:7" ht="57.75" customHeight="1">
      <c r="A126" s="29" t="s">
        <v>210</v>
      </c>
      <c r="B126" s="8" t="s">
        <v>107</v>
      </c>
      <c r="C126" s="50"/>
      <c r="D126" s="50"/>
      <c r="E126" s="84">
        <f>SUM(E127:E128)</f>
        <v>11157881.1</v>
      </c>
      <c r="F126" s="84">
        <f t="shared" ref="F126:G126" si="25">SUM(F127:F128)</f>
        <v>5526500</v>
      </c>
      <c r="G126" s="84">
        <f t="shared" si="25"/>
        <v>5526500</v>
      </c>
    </row>
    <row r="127" spans="1:7" ht="77.25" customHeight="1">
      <c r="A127" s="22" t="s">
        <v>348</v>
      </c>
      <c r="B127" s="8" t="s">
        <v>349</v>
      </c>
      <c r="C127" s="50">
        <v>200</v>
      </c>
      <c r="D127" s="50">
        <v>-890000</v>
      </c>
      <c r="E127" s="84">
        <v>3837741.9</v>
      </c>
      <c r="F127" s="95">
        <v>5526500</v>
      </c>
      <c r="G127" s="95">
        <v>5526500</v>
      </c>
    </row>
    <row r="128" spans="1:7" ht="108">
      <c r="A128" s="92" t="s">
        <v>383</v>
      </c>
      <c r="B128" s="8" t="s">
        <v>339</v>
      </c>
      <c r="C128" s="50">
        <v>200</v>
      </c>
      <c r="D128" s="116"/>
      <c r="E128" s="80">
        <v>7320139.2000000002</v>
      </c>
      <c r="F128" s="95"/>
      <c r="G128" s="95"/>
    </row>
    <row r="129" spans="1:7" ht="38.25" customHeight="1">
      <c r="A129" s="36" t="s">
        <v>177</v>
      </c>
      <c r="B129" s="8" t="s">
        <v>108</v>
      </c>
      <c r="C129" s="50"/>
      <c r="D129" s="50"/>
      <c r="E129" s="84">
        <f>E130</f>
        <v>2480000</v>
      </c>
      <c r="F129" s="84">
        <f t="shared" ref="F129:G130" si="26">F130</f>
        <v>1240000</v>
      </c>
      <c r="G129" s="84">
        <f t="shared" si="26"/>
        <v>1240000</v>
      </c>
    </row>
    <row r="130" spans="1:7" ht="38.25" customHeight="1">
      <c r="A130" s="33" t="s">
        <v>109</v>
      </c>
      <c r="B130" s="8" t="s">
        <v>110</v>
      </c>
      <c r="C130" s="50"/>
      <c r="D130" s="116" t="s">
        <v>434</v>
      </c>
      <c r="E130" s="84">
        <v>2480000</v>
      </c>
      <c r="F130" s="84">
        <f t="shared" si="26"/>
        <v>1240000</v>
      </c>
      <c r="G130" s="84">
        <f t="shared" si="26"/>
        <v>1240000</v>
      </c>
    </row>
    <row r="131" spans="1:7" ht="111" customHeight="1">
      <c r="A131" s="22" t="s">
        <v>211</v>
      </c>
      <c r="B131" s="8" t="s">
        <v>111</v>
      </c>
      <c r="C131" s="50">
        <v>500</v>
      </c>
      <c r="D131" s="116" t="s">
        <v>434</v>
      </c>
      <c r="E131" s="80">
        <v>2480000</v>
      </c>
      <c r="F131" s="95">
        <v>1240000</v>
      </c>
      <c r="G131" s="95">
        <v>1240000</v>
      </c>
    </row>
    <row r="132" spans="1:7" ht="52.2">
      <c r="A132" s="18" t="s">
        <v>10</v>
      </c>
      <c r="B132" s="19" t="s">
        <v>112</v>
      </c>
      <c r="C132" s="53"/>
      <c r="D132" s="53"/>
      <c r="E132" s="86">
        <f>E133+E136+E138+E142</f>
        <v>230000</v>
      </c>
      <c r="F132" s="86" t="e">
        <f>F133+F136+F138+F142</f>
        <v>#REF!</v>
      </c>
      <c r="G132" s="86" t="e">
        <f>G133+G136+G138+G142</f>
        <v>#REF!</v>
      </c>
    </row>
    <row r="133" spans="1:7" ht="54">
      <c r="A133" s="39" t="s">
        <v>113</v>
      </c>
      <c r="B133" s="8" t="s">
        <v>197</v>
      </c>
      <c r="C133" s="70"/>
      <c r="D133" s="70"/>
      <c r="E133" s="80">
        <f>E134</f>
        <v>30000</v>
      </c>
      <c r="F133" s="80" t="e">
        <f t="shared" ref="F133:G133" si="27">F134</f>
        <v>#REF!</v>
      </c>
      <c r="G133" s="80" t="e">
        <f t="shared" si="27"/>
        <v>#REF!</v>
      </c>
    </row>
    <row r="134" spans="1:7" ht="54">
      <c r="A134" s="20" t="s">
        <v>115</v>
      </c>
      <c r="B134" s="8" t="s">
        <v>198</v>
      </c>
      <c r="C134" s="50"/>
      <c r="D134" s="50"/>
      <c r="E134" s="80">
        <f>E135</f>
        <v>30000</v>
      </c>
      <c r="F134" s="80" t="e">
        <f>F135+#REF!</f>
        <v>#REF!</v>
      </c>
      <c r="G134" s="80" t="e">
        <f>G135+#REF!</f>
        <v>#REF!</v>
      </c>
    </row>
    <row r="135" spans="1:7" ht="72" customHeight="1">
      <c r="A135" s="14" t="s">
        <v>190</v>
      </c>
      <c r="B135" s="8" t="s">
        <v>199</v>
      </c>
      <c r="C135" s="50">
        <v>200</v>
      </c>
      <c r="D135" s="50"/>
      <c r="E135" s="80">
        <v>30000</v>
      </c>
      <c r="F135" s="80">
        <v>30000</v>
      </c>
      <c r="G135" s="80">
        <v>30000</v>
      </c>
    </row>
    <row r="136" spans="1:7" ht="36" customHeight="1">
      <c r="A136" s="37" t="s">
        <v>404</v>
      </c>
      <c r="B136" s="8" t="s">
        <v>116</v>
      </c>
      <c r="C136" s="69"/>
      <c r="D136" s="69"/>
      <c r="E136" s="80">
        <f t="shared" ref="E136:G136" si="28">E137</f>
        <v>0</v>
      </c>
      <c r="F136" s="80" t="e">
        <f t="shared" si="28"/>
        <v>#REF!</v>
      </c>
      <c r="G136" s="80" t="e">
        <f t="shared" si="28"/>
        <v>#REF!</v>
      </c>
    </row>
    <row r="137" spans="1:7" ht="36" customHeight="1">
      <c r="A137" s="28" t="s">
        <v>405</v>
      </c>
      <c r="B137" s="8" t="s">
        <v>114</v>
      </c>
      <c r="C137" s="69"/>
      <c r="D137" s="69"/>
      <c r="E137" s="80">
        <v>0</v>
      </c>
      <c r="F137" s="80" t="e">
        <f>#REF!</f>
        <v>#REF!</v>
      </c>
      <c r="G137" s="80" t="e">
        <f>#REF!</f>
        <v>#REF!</v>
      </c>
    </row>
    <row r="138" spans="1:7" ht="72">
      <c r="A138" s="36" t="s">
        <v>421</v>
      </c>
      <c r="B138" s="8" t="s">
        <v>117</v>
      </c>
      <c r="C138" s="70"/>
      <c r="D138" s="70"/>
      <c r="E138" s="80">
        <f>E139</f>
        <v>160000</v>
      </c>
      <c r="F138" s="80">
        <f t="shared" ref="F138:G138" si="29">F139</f>
        <v>150000</v>
      </c>
      <c r="G138" s="80">
        <f t="shared" si="29"/>
        <v>150000</v>
      </c>
    </row>
    <row r="139" spans="1:7" ht="72">
      <c r="A139" s="29" t="s">
        <v>406</v>
      </c>
      <c r="B139" s="8" t="s">
        <v>118</v>
      </c>
      <c r="C139" s="50"/>
      <c r="D139" s="50"/>
      <c r="E139" s="80">
        <f>E141+E140</f>
        <v>160000</v>
      </c>
      <c r="F139" s="80">
        <f>F141</f>
        <v>150000</v>
      </c>
      <c r="G139" s="80">
        <f>G141</f>
        <v>150000</v>
      </c>
    </row>
    <row r="140" spans="1:7" ht="54">
      <c r="A140" s="14" t="s">
        <v>418</v>
      </c>
      <c r="B140" s="8" t="s">
        <v>200</v>
      </c>
      <c r="C140" s="70">
        <v>200</v>
      </c>
      <c r="D140" s="70"/>
      <c r="E140" s="80">
        <v>10000</v>
      </c>
      <c r="F140" s="80"/>
      <c r="G140" s="80"/>
    </row>
    <row r="141" spans="1:7" ht="36">
      <c r="A141" s="14" t="s">
        <v>352</v>
      </c>
      <c r="B141" s="8" t="s">
        <v>200</v>
      </c>
      <c r="C141" s="50">
        <v>800</v>
      </c>
      <c r="D141" s="50"/>
      <c r="E141" s="80">
        <v>150000</v>
      </c>
      <c r="F141" s="80">
        <v>150000</v>
      </c>
      <c r="G141" s="80">
        <v>150000</v>
      </c>
    </row>
    <row r="142" spans="1:7" ht="36">
      <c r="A142" s="36" t="s">
        <v>305</v>
      </c>
      <c r="B142" s="8" t="s">
        <v>308</v>
      </c>
      <c r="C142" s="50"/>
      <c r="D142" s="50"/>
      <c r="E142" s="80">
        <f>E143</f>
        <v>40000</v>
      </c>
      <c r="F142" s="80">
        <f t="shared" ref="F142:G142" si="30">F143</f>
        <v>40000</v>
      </c>
      <c r="G142" s="80">
        <f t="shared" si="30"/>
        <v>40000</v>
      </c>
    </row>
    <row r="143" spans="1:7" ht="36">
      <c r="A143" s="10" t="s">
        <v>309</v>
      </c>
      <c r="B143" s="8" t="s">
        <v>307</v>
      </c>
      <c r="C143" s="50"/>
      <c r="D143" s="50"/>
      <c r="E143" s="80">
        <f>E144+E145</f>
        <v>40000</v>
      </c>
      <c r="F143" s="80">
        <f t="shared" ref="F143:G143" si="31">F144+F145</f>
        <v>40000</v>
      </c>
      <c r="G143" s="80">
        <f t="shared" si="31"/>
        <v>40000</v>
      </c>
    </row>
    <row r="144" spans="1:7" ht="36">
      <c r="A144" s="67" t="s">
        <v>310</v>
      </c>
      <c r="B144" s="8" t="s">
        <v>306</v>
      </c>
      <c r="C144" s="50">
        <v>300</v>
      </c>
      <c r="D144" s="50"/>
      <c r="E144" s="80">
        <v>20000</v>
      </c>
      <c r="F144" s="80">
        <v>20000</v>
      </c>
      <c r="G144" s="80">
        <v>20000</v>
      </c>
    </row>
    <row r="145" spans="1:7" ht="54">
      <c r="A145" s="67" t="s">
        <v>315</v>
      </c>
      <c r="B145" s="8" t="s">
        <v>312</v>
      </c>
      <c r="C145" s="50">
        <v>300</v>
      </c>
      <c r="D145" s="50"/>
      <c r="E145" s="80">
        <v>20000</v>
      </c>
      <c r="F145" s="80">
        <v>20000</v>
      </c>
      <c r="G145" s="80">
        <v>20000</v>
      </c>
    </row>
    <row r="146" spans="1:7" ht="75.75" customHeight="1">
      <c r="A146" s="18" t="s">
        <v>11</v>
      </c>
      <c r="B146" s="19" t="s">
        <v>119</v>
      </c>
      <c r="C146" s="53"/>
      <c r="D146" s="120"/>
      <c r="E146" s="87">
        <f>E147+E161+E164</f>
        <v>38695075.289999999</v>
      </c>
      <c r="F146" s="87">
        <f t="shared" ref="F146:G146" si="32">F147+F161+F164</f>
        <v>24896519.359999999</v>
      </c>
      <c r="G146" s="87">
        <f t="shared" si="32"/>
        <v>25046489.359999999</v>
      </c>
    </row>
    <row r="147" spans="1:7" ht="36">
      <c r="A147" s="35" t="s">
        <v>120</v>
      </c>
      <c r="B147" s="8" t="s">
        <v>121</v>
      </c>
      <c r="C147" s="50"/>
      <c r="D147" s="50"/>
      <c r="E147" s="85">
        <f>E148+E157</f>
        <v>38490075.289999999</v>
      </c>
      <c r="F147" s="85">
        <f t="shared" ref="F147:G147" si="33">F148+F157</f>
        <v>24726519.359999999</v>
      </c>
      <c r="G147" s="85">
        <f t="shared" si="33"/>
        <v>24876489.359999999</v>
      </c>
    </row>
    <row r="148" spans="1:7" ht="40.5" customHeight="1">
      <c r="A148" s="9" t="s">
        <v>353</v>
      </c>
      <c r="B148" s="8" t="s">
        <v>122</v>
      </c>
      <c r="C148" s="50"/>
      <c r="D148" s="50"/>
      <c r="E148" s="85">
        <f>SUM(E149:E156)</f>
        <v>29513698.289999999</v>
      </c>
      <c r="F148" s="85">
        <f t="shared" ref="F148:G148" si="34">SUM(F149:F156)</f>
        <v>19493250.359999999</v>
      </c>
      <c r="G148" s="85">
        <f t="shared" si="34"/>
        <v>18492905.359999999</v>
      </c>
    </row>
    <row r="149" spans="1:7" ht="108">
      <c r="A149" s="27" t="s">
        <v>354</v>
      </c>
      <c r="B149" s="8" t="s">
        <v>123</v>
      </c>
      <c r="C149" s="50">
        <v>100</v>
      </c>
      <c r="D149" s="50"/>
      <c r="E149" s="80">
        <v>24276125</v>
      </c>
      <c r="F149" s="95">
        <v>15406580</v>
      </c>
      <c r="G149" s="95">
        <v>14406235</v>
      </c>
    </row>
    <row r="150" spans="1:7" ht="54">
      <c r="A150" s="27" t="s">
        <v>355</v>
      </c>
      <c r="B150" s="8" t="s">
        <v>123</v>
      </c>
      <c r="C150" s="50">
        <v>200</v>
      </c>
      <c r="D150" s="116"/>
      <c r="E150" s="80">
        <v>2121770</v>
      </c>
      <c r="F150" s="95">
        <v>1683770</v>
      </c>
      <c r="G150" s="95">
        <v>1683770</v>
      </c>
    </row>
    <row r="151" spans="1:7" ht="55.5" customHeight="1">
      <c r="A151" s="23" t="s">
        <v>356</v>
      </c>
      <c r="B151" s="8" t="s">
        <v>123</v>
      </c>
      <c r="C151" s="50">
        <v>800</v>
      </c>
      <c r="D151" s="50"/>
      <c r="E151" s="80">
        <v>60000</v>
      </c>
      <c r="F151" s="95">
        <v>60000</v>
      </c>
      <c r="G151" s="95">
        <v>60000</v>
      </c>
    </row>
    <row r="152" spans="1:7" ht="95.25" customHeight="1">
      <c r="A152" s="17" t="s">
        <v>124</v>
      </c>
      <c r="B152" s="21" t="s">
        <v>125</v>
      </c>
      <c r="C152" s="70">
        <v>100</v>
      </c>
      <c r="D152" s="70"/>
      <c r="E152" s="80">
        <v>2297828</v>
      </c>
      <c r="F152" s="95">
        <v>1826243</v>
      </c>
      <c r="G152" s="95">
        <v>1826243</v>
      </c>
    </row>
    <row r="153" spans="1:7" ht="132.75" customHeight="1">
      <c r="A153" s="17" t="s">
        <v>178</v>
      </c>
      <c r="B153" s="8" t="s">
        <v>126</v>
      </c>
      <c r="C153" s="70">
        <v>100</v>
      </c>
      <c r="D153" s="70"/>
      <c r="E153" s="80">
        <v>271821.52</v>
      </c>
      <c r="F153" s="95"/>
      <c r="G153" s="95"/>
    </row>
    <row r="154" spans="1:7" ht="108">
      <c r="A154" s="14" t="s">
        <v>127</v>
      </c>
      <c r="B154" s="8" t="s">
        <v>128</v>
      </c>
      <c r="C154" s="50">
        <v>100</v>
      </c>
      <c r="D154" s="50"/>
      <c r="E154" s="80">
        <v>455245.68</v>
      </c>
      <c r="F154" s="95">
        <v>485625.07</v>
      </c>
      <c r="G154" s="95">
        <v>485625.07</v>
      </c>
    </row>
    <row r="155" spans="1:7" ht="72">
      <c r="A155" s="14" t="s">
        <v>340</v>
      </c>
      <c r="B155" s="8" t="s">
        <v>128</v>
      </c>
      <c r="C155" s="50">
        <v>200</v>
      </c>
      <c r="D155" s="50"/>
      <c r="E155" s="80">
        <v>26313.89</v>
      </c>
      <c r="F155" s="95">
        <v>26313.89</v>
      </c>
      <c r="G155" s="95">
        <v>26313.89</v>
      </c>
    </row>
    <row r="156" spans="1:7" ht="59.25" customHeight="1">
      <c r="A156" s="22" t="s">
        <v>191</v>
      </c>
      <c r="B156" s="8" t="s">
        <v>129</v>
      </c>
      <c r="C156" s="50">
        <v>200</v>
      </c>
      <c r="D156" s="50"/>
      <c r="E156" s="80">
        <v>4594.2</v>
      </c>
      <c r="F156" s="95">
        <v>4718.3999999999996</v>
      </c>
      <c r="G156" s="95">
        <v>4718.3999999999996</v>
      </c>
    </row>
    <row r="157" spans="1:7" ht="39" customHeight="1">
      <c r="A157" s="22" t="s">
        <v>390</v>
      </c>
      <c r="B157" s="96" t="s">
        <v>394</v>
      </c>
      <c r="C157" s="50"/>
      <c r="D157" s="50"/>
      <c r="E157" s="80">
        <f>SUM(E158:E160)</f>
        <v>8976377</v>
      </c>
      <c r="F157" s="80">
        <f t="shared" ref="F157:G157" si="35">SUM(F158:F160)</f>
        <v>5233269</v>
      </c>
      <c r="G157" s="80">
        <f t="shared" si="35"/>
        <v>6383584</v>
      </c>
    </row>
    <row r="158" spans="1:7" ht="102" customHeight="1">
      <c r="A158" s="22" t="s">
        <v>391</v>
      </c>
      <c r="B158" s="96" t="s">
        <v>393</v>
      </c>
      <c r="C158" s="89">
        <v>100</v>
      </c>
      <c r="D158" s="89"/>
      <c r="E158" s="80">
        <v>3926849</v>
      </c>
      <c r="F158" s="95">
        <v>4018739</v>
      </c>
      <c r="G158" s="95">
        <v>4018739</v>
      </c>
    </row>
    <row r="159" spans="1:7" ht="59.25" customHeight="1">
      <c r="A159" s="28" t="s">
        <v>392</v>
      </c>
      <c r="B159" s="96" t="s">
        <v>393</v>
      </c>
      <c r="C159" s="89">
        <v>200</v>
      </c>
      <c r="D159" s="117"/>
      <c r="E159" s="80">
        <v>4909528</v>
      </c>
      <c r="F159" s="95">
        <v>1074530</v>
      </c>
      <c r="G159" s="95">
        <v>2224845</v>
      </c>
    </row>
    <row r="160" spans="1:7" ht="40.5" customHeight="1">
      <c r="A160" s="98" t="s">
        <v>395</v>
      </c>
      <c r="B160" s="96" t="s">
        <v>393</v>
      </c>
      <c r="C160" s="89">
        <v>800</v>
      </c>
      <c r="D160" s="89"/>
      <c r="E160" s="80">
        <v>140000</v>
      </c>
      <c r="F160" s="95">
        <v>140000</v>
      </c>
      <c r="G160" s="95">
        <v>140000</v>
      </c>
    </row>
    <row r="161" spans="1:7" ht="36">
      <c r="A161" s="40" t="s">
        <v>130</v>
      </c>
      <c r="B161" s="8" t="s">
        <v>131</v>
      </c>
      <c r="C161" s="50"/>
      <c r="D161" s="50"/>
      <c r="E161" s="80">
        <f>E162</f>
        <v>20000</v>
      </c>
      <c r="F161" s="80">
        <f t="shared" ref="F161:G162" si="36">F162</f>
        <v>20000</v>
      </c>
      <c r="G161" s="80">
        <f t="shared" si="36"/>
        <v>20000</v>
      </c>
    </row>
    <row r="162" spans="1:7" ht="54">
      <c r="A162" s="32" t="s">
        <v>132</v>
      </c>
      <c r="B162" s="8" t="s">
        <v>133</v>
      </c>
      <c r="C162" s="50"/>
      <c r="D162" s="50"/>
      <c r="E162" s="80">
        <f>E163</f>
        <v>20000</v>
      </c>
      <c r="F162" s="80">
        <f t="shared" si="36"/>
        <v>20000</v>
      </c>
      <c r="G162" s="80">
        <f t="shared" si="36"/>
        <v>20000</v>
      </c>
    </row>
    <row r="163" spans="1:7" ht="54">
      <c r="A163" s="9" t="s">
        <v>134</v>
      </c>
      <c r="B163" s="8" t="s">
        <v>135</v>
      </c>
      <c r="C163" s="50">
        <v>200</v>
      </c>
      <c r="D163" s="50"/>
      <c r="E163" s="80">
        <v>20000</v>
      </c>
      <c r="F163" s="95">
        <v>20000</v>
      </c>
      <c r="G163" s="95">
        <v>20000</v>
      </c>
    </row>
    <row r="164" spans="1:7" ht="54">
      <c r="A164" s="42" t="s">
        <v>213</v>
      </c>
      <c r="B164" s="8" t="s">
        <v>214</v>
      </c>
      <c r="C164" s="50"/>
      <c r="D164" s="50"/>
      <c r="E164" s="80">
        <f>E165</f>
        <v>185000</v>
      </c>
      <c r="F164" s="80">
        <f t="shared" ref="F164:G165" si="37">F165</f>
        <v>150000</v>
      </c>
      <c r="G164" s="80">
        <f t="shared" si="37"/>
        <v>150000</v>
      </c>
    </row>
    <row r="165" spans="1:7" ht="54">
      <c r="A165" s="9" t="s">
        <v>215</v>
      </c>
      <c r="B165" s="8" t="s">
        <v>216</v>
      </c>
      <c r="C165" s="50"/>
      <c r="D165" s="50"/>
      <c r="E165" s="80">
        <f>E166</f>
        <v>185000</v>
      </c>
      <c r="F165" s="80">
        <f t="shared" si="37"/>
        <v>150000</v>
      </c>
      <c r="G165" s="80">
        <f t="shared" si="37"/>
        <v>150000</v>
      </c>
    </row>
    <row r="166" spans="1:7" ht="54">
      <c r="A166" s="9" t="s">
        <v>217</v>
      </c>
      <c r="B166" s="44" t="s">
        <v>218</v>
      </c>
      <c r="C166" s="50">
        <v>200</v>
      </c>
      <c r="D166" s="50"/>
      <c r="E166" s="80">
        <v>185000</v>
      </c>
      <c r="F166" s="95">
        <v>150000</v>
      </c>
      <c r="G166" s="95">
        <v>150000</v>
      </c>
    </row>
    <row r="167" spans="1:7" ht="52.8">
      <c r="A167" s="24" t="s">
        <v>12</v>
      </c>
      <c r="B167" s="19" t="s">
        <v>139</v>
      </c>
      <c r="C167" s="50"/>
      <c r="D167" s="116"/>
      <c r="E167" s="86">
        <f>E168+E178+E182+E172+E175+E185</f>
        <v>4216356.04</v>
      </c>
      <c r="F167" s="86">
        <f t="shared" ref="F167:G167" si="38">F168+F178+F182+F172+F175+F185</f>
        <v>2643587.02</v>
      </c>
      <c r="G167" s="86">
        <f t="shared" si="38"/>
        <v>2643587.02</v>
      </c>
    </row>
    <row r="168" spans="1:7" ht="54">
      <c r="A168" s="36" t="s">
        <v>136</v>
      </c>
      <c r="B168" s="8" t="s">
        <v>137</v>
      </c>
      <c r="C168" s="50"/>
      <c r="D168" s="50"/>
      <c r="E168" s="84">
        <f>E169</f>
        <v>2222000</v>
      </c>
      <c r="F168" s="84">
        <f t="shared" ref="F168:G168" si="39">F169</f>
        <v>2070500</v>
      </c>
      <c r="G168" s="84">
        <f t="shared" si="39"/>
        <v>2070500</v>
      </c>
    </row>
    <row r="169" spans="1:7" ht="54">
      <c r="A169" s="14" t="s">
        <v>138</v>
      </c>
      <c r="B169" s="8" t="s">
        <v>142</v>
      </c>
      <c r="C169" s="50"/>
      <c r="D169" s="50"/>
      <c r="E169" s="84">
        <f>E170+E171</f>
        <v>2222000</v>
      </c>
      <c r="F169" s="84">
        <f t="shared" ref="F169:G169" si="40">F170+F171</f>
        <v>2070500</v>
      </c>
      <c r="G169" s="84">
        <f t="shared" si="40"/>
        <v>2070500</v>
      </c>
    </row>
    <row r="170" spans="1:7" ht="62.25" customHeight="1">
      <c r="A170" s="14" t="s">
        <v>192</v>
      </c>
      <c r="B170" s="8" t="s">
        <v>141</v>
      </c>
      <c r="C170" s="50">
        <v>200</v>
      </c>
      <c r="D170" s="50"/>
      <c r="E170" s="84">
        <v>22000</v>
      </c>
      <c r="F170" s="95">
        <v>20500</v>
      </c>
      <c r="G170" s="95">
        <v>20500</v>
      </c>
    </row>
    <row r="171" spans="1:7" ht="54" customHeight="1">
      <c r="A171" s="14" t="s">
        <v>140</v>
      </c>
      <c r="B171" s="8" t="s">
        <v>141</v>
      </c>
      <c r="C171" s="50">
        <v>300</v>
      </c>
      <c r="D171" s="50"/>
      <c r="E171" s="80">
        <v>2200000</v>
      </c>
      <c r="F171" s="95">
        <v>2050000</v>
      </c>
      <c r="G171" s="95">
        <v>2050000</v>
      </c>
    </row>
    <row r="172" spans="1:7" ht="23.25" customHeight="1">
      <c r="A172" s="55" t="s">
        <v>243</v>
      </c>
      <c r="B172" s="8" t="s">
        <v>245</v>
      </c>
      <c r="C172" s="50"/>
      <c r="D172" s="50"/>
      <c r="E172" s="80">
        <f>E173</f>
        <v>50000</v>
      </c>
      <c r="F172" s="80">
        <f t="shared" ref="F172:G173" si="41">F173</f>
        <v>50000</v>
      </c>
      <c r="G172" s="80">
        <f t="shared" si="41"/>
        <v>50000</v>
      </c>
    </row>
    <row r="173" spans="1:7" ht="35.25" customHeight="1">
      <c r="A173" s="10" t="s">
        <v>244</v>
      </c>
      <c r="B173" s="8" t="s">
        <v>246</v>
      </c>
      <c r="C173" s="50"/>
      <c r="D173" s="50"/>
      <c r="E173" s="80">
        <f>E174</f>
        <v>50000</v>
      </c>
      <c r="F173" s="80">
        <f t="shared" si="41"/>
        <v>50000</v>
      </c>
      <c r="G173" s="80">
        <f t="shared" si="41"/>
        <v>50000</v>
      </c>
    </row>
    <row r="174" spans="1:7" ht="54" customHeight="1">
      <c r="A174" s="10" t="s">
        <v>314</v>
      </c>
      <c r="B174" s="8" t="s">
        <v>313</v>
      </c>
      <c r="C174" s="50">
        <v>300</v>
      </c>
      <c r="D174" s="50"/>
      <c r="E174" s="80">
        <v>50000</v>
      </c>
      <c r="F174" s="95">
        <v>50000</v>
      </c>
      <c r="G174" s="95">
        <v>50000</v>
      </c>
    </row>
    <row r="175" spans="1:7" ht="43.5" customHeight="1">
      <c r="A175" s="54" t="s">
        <v>238</v>
      </c>
      <c r="B175" s="8" t="s">
        <v>239</v>
      </c>
      <c r="C175" s="50"/>
      <c r="D175" s="50"/>
      <c r="E175" s="80">
        <f>E176</f>
        <v>942782</v>
      </c>
      <c r="F175" s="80">
        <f t="shared" ref="F175:G176" si="42">F176</f>
        <v>50000</v>
      </c>
      <c r="G175" s="80">
        <f t="shared" si="42"/>
        <v>50000</v>
      </c>
    </row>
    <row r="176" spans="1:7" ht="54" customHeight="1">
      <c r="A176" s="14" t="s">
        <v>240</v>
      </c>
      <c r="B176" s="8" t="s">
        <v>241</v>
      </c>
      <c r="C176" s="50"/>
      <c r="D176" s="50"/>
      <c r="E176" s="80">
        <f>E177</f>
        <v>942782</v>
      </c>
      <c r="F176" s="80">
        <f t="shared" si="42"/>
        <v>50000</v>
      </c>
      <c r="G176" s="80">
        <f t="shared" si="42"/>
        <v>50000</v>
      </c>
    </row>
    <row r="177" spans="1:7" ht="92.25" customHeight="1">
      <c r="A177" s="14" t="s">
        <v>242</v>
      </c>
      <c r="B177" s="8" t="s">
        <v>294</v>
      </c>
      <c r="C177" s="50">
        <v>300</v>
      </c>
      <c r="D177" s="116"/>
      <c r="E177" s="80">
        <v>942782</v>
      </c>
      <c r="F177" s="95">
        <v>50000</v>
      </c>
      <c r="G177" s="95">
        <v>50000</v>
      </c>
    </row>
    <row r="178" spans="1:7" ht="34.5" customHeight="1">
      <c r="A178" s="41" t="s">
        <v>143</v>
      </c>
      <c r="B178" s="8" t="s">
        <v>146</v>
      </c>
      <c r="C178" s="70"/>
      <c r="D178" s="70"/>
      <c r="E178" s="80">
        <f>E179</f>
        <v>125000</v>
      </c>
      <c r="F178" s="80">
        <f t="shared" ref="F178:G178" si="43">F179</f>
        <v>23300</v>
      </c>
      <c r="G178" s="80">
        <f t="shared" si="43"/>
        <v>23300</v>
      </c>
    </row>
    <row r="179" spans="1:7" ht="34.5" customHeight="1">
      <c r="A179" s="16" t="s">
        <v>145</v>
      </c>
      <c r="B179" s="8" t="s">
        <v>144</v>
      </c>
      <c r="C179" s="70"/>
      <c r="D179" s="70"/>
      <c r="E179" s="80">
        <f>E180+E181</f>
        <v>125000</v>
      </c>
      <c r="F179" s="80">
        <f t="shared" ref="F179:G179" si="44">F180+F181</f>
        <v>23300</v>
      </c>
      <c r="G179" s="80">
        <f t="shared" si="44"/>
        <v>23300</v>
      </c>
    </row>
    <row r="180" spans="1:7" ht="54">
      <c r="A180" s="16" t="s">
        <v>193</v>
      </c>
      <c r="B180" s="21" t="s">
        <v>147</v>
      </c>
      <c r="C180" s="70">
        <v>200</v>
      </c>
      <c r="D180" s="70"/>
      <c r="E180" s="80">
        <v>25000</v>
      </c>
      <c r="F180" s="95">
        <v>23300</v>
      </c>
      <c r="G180" s="95">
        <v>23300</v>
      </c>
    </row>
    <row r="181" spans="1:7" ht="54">
      <c r="A181" s="16" t="s">
        <v>342</v>
      </c>
      <c r="B181" s="21" t="s">
        <v>343</v>
      </c>
      <c r="C181" s="70">
        <v>800</v>
      </c>
      <c r="D181" s="70"/>
      <c r="E181" s="80">
        <v>100000</v>
      </c>
      <c r="F181" s="95"/>
      <c r="G181" s="95"/>
    </row>
    <row r="182" spans="1:7" ht="41.25" customHeight="1">
      <c r="A182" s="36" t="s">
        <v>148</v>
      </c>
      <c r="B182" s="8" t="s">
        <v>149</v>
      </c>
      <c r="C182" s="70"/>
      <c r="D182" s="70"/>
      <c r="E182" s="80">
        <f t="shared" ref="E182:G183" si="45">E183</f>
        <v>23000</v>
      </c>
      <c r="F182" s="80">
        <f t="shared" si="45"/>
        <v>23000</v>
      </c>
      <c r="G182" s="80">
        <f t="shared" si="45"/>
        <v>23000</v>
      </c>
    </row>
    <row r="183" spans="1:7" ht="54.75" customHeight="1">
      <c r="A183" s="14" t="s">
        <v>150</v>
      </c>
      <c r="B183" s="8" t="s">
        <v>368</v>
      </c>
      <c r="C183" s="50"/>
      <c r="D183" s="50"/>
      <c r="E183" s="80">
        <f t="shared" si="45"/>
        <v>23000</v>
      </c>
      <c r="F183" s="80">
        <f t="shared" si="45"/>
        <v>23000</v>
      </c>
      <c r="G183" s="80">
        <f t="shared" si="45"/>
        <v>23000</v>
      </c>
    </row>
    <row r="184" spans="1:7" ht="77.25" customHeight="1">
      <c r="A184" s="14" t="s">
        <v>369</v>
      </c>
      <c r="B184" s="8" t="s">
        <v>365</v>
      </c>
      <c r="C184" s="50">
        <v>300</v>
      </c>
      <c r="D184" s="50"/>
      <c r="E184" s="80">
        <v>23000</v>
      </c>
      <c r="F184" s="95">
        <v>23000</v>
      </c>
      <c r="G184" s="95">
        <v>23000</v>
      </c>
    </row>
    <row r="185" spans="1:7" ht="54.75" customHeight="1">
      <c r="A185" s="36" t="s">
        <v>330</v>
      </c>
      <c r="B185" s="8" t="s">
        <v>331</v>
      </c>
      <c r="C185" s="50"/>
      <c r="D185" s="50"/>
      <c r="E185" s="80">
        <f>E186</f>
        <v>853574.04</v>
      </c>
      <c r="F185" s="80">
        <f t="shared" ref="F185:G186" si="46">F186</f>
        <v>426787.02</v>
      </c>
      <c r="G185" s="80">
        <f t="shared" si="46"/>
        <v>426787.02</v>
      </c>
    </row>
    <row r="186" spans="1:7" ht="54.75" customHeight="1">
      <c r="A186" s="14" t="s">
        <v>332</v>
      </c>
      <c r="B186" s="8" t="s">
        <v>333</v>
      </c>
      <c r="C186" s="50"/>
      <c r="D186" s="50"/>
      <c r="E186" s="80">
        <f>E187</f>
        <v>853574.04</v>
      </c>
      <c r="F186" s="80">
        <f t="shared" si="46"/>
        <v>426787.02</v>
      </c>
      <c r="G186" s="80">
        <f t="shared" si="46"/>
        <v>426787.02</v>
      </c>
    </row>
    <row r="187" spans="1:7" ht="77.25" customHeight="1">
      <c r="A187" s="14" t="s">
        <v>334</v>
      </c>
      <c r="B187" s="8" t="s">
        <v>335</v>
      </c>
      <c r="C187" s="50">
        <v>400</v>
      </c>
      <c r="D187" s="50"/>
      <c r="E187" s="80">
        <v>853574.04</v>
      </c>
      <c r="F187" s="95">
        <v>426787.02</v>
      </c>
      <c r="G187" s="95">
        <v>426787.02</v>
      </c>
    </row>
    <row r="188" spans="1:7" ht="78.75" customHeight="1">
      <c r="A188" s="24" t="s">
        <v>13</v>
      </c>
      <c r="B188" s="19" t="s">
        <v>151</v>
      </c>
      <c r="C188" s="70"/>
      <c r="D188" s="70"/>
      <c r="E188" s="86">
        <f t="shared" ref="E188:G190" si="47">E189</f>
        <v>30000</v>
      </c>
      <c r="F188" s="86">
        <f t="shared" si="47"/>
        <v>30000</v>
      </c>
      <c r="G188" s="86">
        <f t="shared" si="47"/>
        <v>30000</v>
      </c>
    </row>
    <row r="189" spans="1:7" ht="36.75" customHeight="1">
      <c r="A189" s="42" t="s">
        <v>152</v>
      </c>
      <c r="B189" s="8" t="s">
        <v>153</v>
      </c>
      <c r="C189" s="70"/>
      <c r="D189" s="70"/>
      <c r="E189" s="80">
        <f t="shared" si="47"/>
        <v>30000</v>
      </c>
      <c r="F189" s="80">
        <f t="shared" si="47"/>
        <v>30000</v>
      </c>
      <c r="G189" s="80">
        <f t="shared" si="47"/>
        <v>30000</v>
      </c>
    </row>
    <row r="190" spans="1:7" ht="36.75" customHeight="1">
      <c r="A190" s="9" t="s">
        <v>154</v>
      </c>
      <c r="B190" s="8" t="s">
        <v>155</v>
      </c>
      <c r="C190" s="70"/>
      <c r="D190" s="70"/>
      <c r="E190" s="80">
        <f t="shared" si="47"/>
        <v>30000</v>
      </c>
      <c r="F190" s="80">
        <f t="shared" si="47"/>
        <v>30000</v>
      </c>
      <c r="G190" s="80">
        <f t="shared" si="47"/>
        <v>30000</v>
      </c>
    </row>
    <row r="191" spans="1:7" ht="54" customHeight="1">
      <c r="A191" s="9" t="s">
        <v>194</v>
      </c>
      <c r="B191" s="8" t="s">
        <v>156</v>
      </c>
      <c r="C191" s="70">
        <v>200</v>
      </c>
      <c r="D191" s="70"/>
      <c r="E191" s="80">
        <v>30000</v>
      </c>
      <c r="F191" s="95">
        <v>30000</v>
      </c>
      <c r="G191" s="95">
        <v>30000</v>
      </c>
    </row>
    <row r="192" spans="1:7" ht="52.8">
      <c r="A192" s="18" t="s">
        <v>14</v>
      </c>
      <c r="B192" s="19" t="s">
        <v>157</v>
      </c>
      <c r="C192" s="70"/>
      <c r="D192" s="70"/>
      <c r="E192" s="86">
        <f>E193+E196+E199</f>
        <v>1650244</v>
      </c>
      <c r="F192" s="86">
        <f t="shared" ref="F192:G192" si="48">F193+F196+F199</f>
        <v>1211758</v>
      </c>
      <c r="G192" s="86">
        <f t="shared" si="48"/>
        <v>1211758</v>
      </c>
    </row>
    <row r="193" spans="1:7" ht="72">
      <c r="A193" s="36" t="s">
        <v>158</v>
      </c>
      <c r="B193" s="8" t="s">
        <v>159</v>
      </c>
      <c r="C193" s="50"/>
      <c r="D193" s="50"/>
      <c r="E193" s="80">
        <f>E194</f>
        <v>25000</v>
      </c>
      <c r="F193" s="80">
        <f t="shared" ref="F193:G194" si="49">F194</f>
        <v>25000</v>
      </c>
      <c r="G193" s="80">
        <f t="shared" si="49"/>
        <v>25000</v>
      </c>
    </row>
    <row r="194" spans="1:7" ht="72">
      <c r="A194" s="22" t="s">
        <v>160</v>
      </c>
      <c r="B194" s="8" t="s">
        <v>161</v>
      </c>
      <c r="C194" s="50"/>
      <c r="D194" s="50"/>
      <c r="E194" s="80">
        <f>E195</f>
        <v>25000</v>
      </c>
      <c r="F194" s="80">
        <f t="shared" si="49"/>
        <v>25000</v>
      </c>
      <c r="G194" s="80">
        <f t="shared" si="49"/>
        <v>25000</v>
      </c>
    </row>
    <row r="195" spans="1:7" ht="109.5" customHeight="1">
      <c r="A195" s="22" t="s">
        <v>195</v>
      </c>
      <c r="B195" s="8" t="s">
        <v>162</v>
      </c>
      <c r="C195" s="50">
        <v>200</v>
      </c>
      <c r="D195" s="50"/>
      <c r="E195" s="80">
        <v>25000</v>
      </c>
      <c r="F195" s="95">
        <v>25000</v>
      </c>
      <c r="G195" s="95">
        <v>25000</v>
      </c>
    </row>
    <row r="196" spans="1:7" ht="93" customHeight="1">
      <c r="A196" s="35" t="s">
        <v>263</v>
      </c>
      <c r="B196" s="8" t="s">
        <v>264</v>
      </c>
      <c r="C196" s="50"/>
      <c r="D196" s="50"/>
      <c r="E196" s="80">
        <f>E197</f>
        <v>22000</v>
      </c>
      <c r="F196" s="80">
        <f t="shared" ref="F196:G197" si="50">F197</f>
        <v>22000</v>
      </c>
      <c r="G196" s="80">
        <f t="shared" si="50"/>
        <v>22000</v>
      </c>
    </row>
    <row r="197" spans="1:7" ht="95.25" customHeight="1">
      <c r="A197" s="9" t="s">
        <v>265</v>
      </c>
      <c r="B197" s="8" t="s">
        <v>266</v>
      </c>
      <c r="C197" s="50"/>
      <c r="D197" s="50"/>
      <c r="E197" s="80">
        <f>E198</f>
        <v>22000</v>
      </c>
      <c r="F197" s="80">
        <f t="shared" si="50"/>
        <v>22000</v>
      </c>
      <c r="G197" s="80">
        <f t="shared" si="50"/>
        <v>22000</v>
      </c>
    </row>
    <row r="198" spans="1:7" ht="117" customHeight="1">
      <c r="A198" s="60" t="s">
        <v>253</v>
      </c>
      <c r="B198" s="8" t="s">
        <v>262</v>
      </c>
      <c r="C198" s="50">
        <v>200</v>
      </c>
      <c r="D198" s="50"/>
      <c r="E198" s="80">
        <v>22000</v>
      </c>
      <c r="F198" s="95">
        <v>22000</v>
      </c>
      <c r="G198" s="95">
        <v>22000</v>
      </c>
    </row>
    <row r="199" spans="1:7" ht="42" customHeight="1">
      <c r="A199" s="61" t="s">
        <v>254</v>
      </c>
      <c r="B199" s="59" t="s">
        <v>259</v>
      </c>
      <c r="C199" s="50"/>
      <c r="D199" s="50"/>
      <c r="E199" s="80">
        <f>E200</f>
        <v>1603244</v>
      </c>
      <c r="F199" s="80">
        <f t="shared" ref="F199:G200" si="51">F200</f>
        <v>1164758</v>
      </c>
      <c r="G199" s="80">
        <f t="shared" si="51"/>
        <v>1164758</v>
      </c>
    </row>
    <row r="200" spans="1:7" ht="60" customHeight="1">
      <c r="A200" s="63" t="s">
        <v>255</v>
      </c>
      <c r="B200" s="59" t="s">
        <v>260</v>
      </c>
      <c r="C200" s="50"/>
      <c r="D200" s="50"/>
      <c r="E200" s="80">
        <f>E201</f>
        <v>1603244</v>
      </c>
      <c r="F200" s="80">
        <f t="shared" si="51"/>
        <v>1164758</v>
      </c>
      <c r="G200" s="80">
        <f t="shared" si="51"/>
        <v>1164758</v>
      </c>
    </row>
    <row r="201" spans="1:7" ht="27" customHeight="1">
      <c r="A201" s="63" t="s">
        <v>256</v>
      </c>
      <c r="B201" s="59" t="s">
        <v>260</v>
      </c>
      <c r="C201" s="50"/>
      <c r="D201" s="50"/>
      <c r="E201" s="80">
        <f>E202+E203</f>
        <v>1603244</v>
      </c>
      <c r="F201" s="80">
        <f t="shared" ref="F201:G201" si="52">F202+F203</f>
        <v>1164758</v>
      </c>
      <c r="G201" s="80">
        <f t="shared" si="52"/>
        <v>1164758</v>
      </c>
    </row>
    <row r="202" spans="1:7" ht="102" customHeight="1">
      <c r="A202" s="63" t="s">
        <v>257</v>
      </c>
      <c r="B202" s="59" t="s">
        <v>261</v>
      </c>
      <c r="C202" s="50">
        <v>100</v>
      </c>
      <c r="D202" s="50"/>
      <c r="E202" s="80">
        <v>1364364</v>
      </c>
      <c r="F202" s="95">
        <v>1075878</v>
      </c>
      <c r="G202" s="95">
        <v>1075878</v>
      </c>
    </row>
    <row r="203" spans="1:7" ht="61.5" customHeight="1">
      <c r="A203" s="63" t="s">
        <v>258</v>
      </c>
      <c r="B203" s="59" t="s">
        <v>261</v>
      </c>
      <c r="C203" s="50">
        <v>200</v>
      </c>
      <c r="D203" s="50"/>
      <c r="E203" s="80">
        <v>238880</v>
      </c>
      <c r="F203" s="95">
        <v>88880</v>
      </c>
      <c r="G203" s="95">
        <v>88880</v>
      </c>
    </row>
    <row r="204" spans="1:7" ht="52.2">
      <c r="A204" s="62" t="s">
        <v>15</v>
      </c>
      <c r="B204" s="19" t="s">
        <v>163</v>
      </c>
      <c r="C204" s="53"/>
      <c r="D204" s="53"/>
      <c r="E204" s="86">
        <f>E206</f>
        <v>200000</v>
      </c>
      <c r="F204" s="86">
        <f t="shared" ref="F204:G204" si="53">F206</f>
        <v>200000</v>
      </c>
      <c r="G204" s="86">
        <f t="shared" si="53"/>
        <v>200000</v>
      </c>
    </row>
    <row r="205" spans="1:7" ht="36">
      <c r="A205" s="36" t="s">
        <v>164</v>
      </c>
      <c r="B205" s="8" t="s">
        <v>165</v>
      </c>
      <c r="C205" s="50"/>
      <c r="D205" s="50"/>
      <c r="E205" s="80">
        <f>E206</f>
        <v>200000</v>
      </c>
      <c r="F205" s="80">
        <f t="shared" ref="F205:G206" si="54">F206</f>
        <v>200000</v>
      </c>
      <c r="G205" s="80">
        <f t="shared" si="54"/>
        <v>200000</v>
      </c>
    </row>
    <row r="206" spans="1:7" ht="24" customHeight="1">
      <c r="A206" s="22" t="s">
        <v>166</v>
      </c>
      <c r="B206" s="8" t="s">
        <v>167</v>
      </c>
      <c r="C206" s="50"/>
      <c r="D206" s="50"/>
      <c r="E206" s="80">
        <f>E207</f>
        <v>200000</v>
      </c>
      <c r="F206" s="80">
        <f t="shared" si="54"/>
        <v>200000</v>
      </c>
      <c r="G206" s="80">
        <f t="shared" si="54"/>
        <v>200000</v>
      </c>
    </row>
    <row r="207" spans="1:7" ht="36">
      <c r="A207" s="22" t="s">
        <v>223</v>
      </c>
      <c r="B207" s="8" t="s">
        <v>168</v>
      </c>
      <c r="C207" s="50">
        <v>800</v>
      </c>
      <c r="D207" s="50"/>
      <c r="E207" s="80">
        <v>200000</v>
      </c>
      <c r="F207" s="80">
        <v>200000</v>
      </c>
      <c r="G207" s="80">
        <v>200000</v>
      </c>
    </row>
    <row r="208" spans="1:7" ht="75" customHeight="1">
      <c r="A208" s="43" t="s">
        <v>267</v>
      </c>
      <c r="B208" s="52" t="s">
        <v>225</v>
      </c>
      <c r="C208" s="53"/>
      <c r="D208" s="53"/>
      <c r="E208" s="82">
        <f t="shared" ref="E208:G210" si="55">E209</f>
        <v>46000</v>
      </c>
      <c r="F208" s="82">
        <f t="shared" si="55"/>
        <v>46000</v>
      </c>
      <c r="G208" s="82">
        <f t="shared" si="55"/>
        <v>46000</v>
      </c>
    </row>
    <row r="209" spans="1:7" ht="43.5" customHeight="1">
      <c r="A209" s="35" t="s">
        <v>226</v>
      </c>
      <c r="B209" s="8" t="s">
        <v>227</v>
      </c>
      <c r="C209" s="50"/>
      <c r="D209" s="50"/>
      <c r="E209" s="80">
        <f t="shared" si="55"/>
        <v>46000</v>
      </c>
      <c r="F209" s="80">
        <f t="shared" si="55"/>
        <v>46000</v>
      </c>
      <c r="G209" s="80">
        <f t="shared" si="55"/>
        <v>46000</v>
      </c>
    </row>
    <row r="210" spans="1:7" ht="59.25" customHeight="1">
      <c r="A210" s="51" t="s">
        <v>228</v>
      </c>
      <c r="B210" s="8" t="s">
        <v>229</v>
      </c>
      <c r="C210" s="50"/>
      <c r="D210" s="50"/>
      <c r="E210" s="80">
        <f t="shared" si="55"/>
        <v>46000</v>
      </c>
      <c r="F210" s="80">
        <f t="shared" si="55"/>
        <v>46000</v>
      </c>
      <c r="G210" s="80">
        <f t="shared" si="55"/>
        <v>46000</v>
      </c>
    </row>
    <row r="211" spans="1:7" ht="58.5" customHeight="1">
      <c r="A211" s="51" t="s">
        <v>230</v>
      </c>
      <c r="B211" s="8" t="s">
        <v>231</v>
      </c>
      <c r="C211" s="50">
        <v>300</v>
      </c>
      <c r="D211" s="50"/>
      <c r="E211" s="80">
        <v>46000</v>
      </c>
      <c r="F211" s="95">
        <v>46000</v>
      </c>
      <c r="G211" s="95">
        <v>46000</v>
      </c>
    </row>
    <row r="212" spans="1:7" ht="58.5" customHeight="1">
      <c r="A212" s="64" t="s">
        <v>268</v>
      </c>
      <c r="B212" s="19" t="s">
        <v>271</v>
      </c>
      <c r="C212" s="53"/>
      <c r="D212" s="53"/>
      <c r="E212" s="82">
        <f t="shared" ref="E212:G213" si="56">E213</f>
        <v>0</v>
      </c>
      <c r="F212" s="82">
        <f t="shared" si="56"/>
        <v>0</v>
      </c>
      <c r="G212" s="82">
        <f t="shared" si="56"/>
        <v>0</v>
      </c>
    </row>
    <row r="213" spans="1:7" ht="37.5" customHeight="1">
      <c r="A213" s="65" t="s">
        <v>269</v>
      </c>
      <c r="B213" s="8" t="s">
        <v>272</v>
      </c>
      <c r="C213" s="50"/>
      <c r="D213" s="50"/>
      <c r="E213" s="80">
        <f>E214</f>
        <v>0</v>
      </c>
      <c r="F213" s="80">
        <f t="shared" si="56"/>
        <v>0</v>
      </c>
      <c r="G213" s="80">
        <f t="shared" si="56"/>
        <v>0</v>
      </c>
    </row>
    <row r="214" spans="1:7" ht="39" customHeight="1">
      <c r="A214" s="51" t="s">
        <v>270</v>
      </c>
      <c r="B214" s="8" t="s">
        <v>273</v>
      </c>
      <c r="C214" s="50"/>
      <c r="D214" s="50"/>
      <c r="E214" s="80">
        <v>0</v>
      </c>
      <c r="F214" s="80">
        <v>0</v>
      </c>
      <c r="G214" s="80">
        <v>0</v>
      </c>
    </row>
    <row r="215" spans="1:7" ht="54.75" customHeight="1">
      <c r="A215" s="64" t="s">
        <v>278</v>
      </c>
      <c r="B215" s="19" t="s">
        <v>274</v>
      </c>
      <c r="C215" s="53"/>
      <c r="D215" s="53"/>
      <c r="E215" s="82">
        <f t="shared" ref="E215:G217" si="57">E216</f>
        <v>236000</v>
      </c>
      <c r="F215" s="82">
        <f t="shared" si="57"/>
        <v>236000</v>
      </c>
      <c r="G215" s="82">
        <f t="shared" si="57"/>
        <v>236000</v>
      </c>
    </row>
    <row r="216" spans="1:7" ht="82.5" customHeight="1">
      <c r="A216" s="65" t="s">
        <v>279</v>
      </c>
      <c r="B216" s="8" t="s">
        <v>275</v>
      </c>
      <c r="C216" s="50"/>
      <c r="D216" s="50"/>
      <c r="E216" s="80">
        <f t="shared" si="57"/>
        <v>236000</v>
      </c>
      <c r="F216" s="80">
        <f t="shared" si="57"/>
        <v>236000</v>
      </c>
      <c r="G216" s="80">
        <f t="shared" si="57"/>
        <v>236000</v>
      </c>
    </row>
    <row r="217" spans="1:7" ht="76.5" customHeight="1">
      <c r="A217" s="51" t="s">
        <v>280</v>
      </c>
      <c r="B217" s="8" t="s">
        <v>276</v>
      </c>
      <c r="C217" s="50"/>
      <c r="D217" s="50"/>
      <c r="E217" s="80">
        <f t="shared" si="57"/>
        <v>236000</v>
      </c>
      <c r="F217" s="80">
        <f t="shared" si="57"/>
        <v>236000</v>
      </c>
      <c r="G217" s="80">
        <f t="shared" si="57"/>
        <v>236000</v>
      </c>
    </row>
    <row r="218" spans="1:7" ht="80.25" customHeight="1">
      <c r="A218" s="51" t="s">
        <v>283</v>
      </c>
      <c r="B218" s="8" t="s">
        <v>277</v>
      </c>
      <c r="C218" s="50">
        <v>200</v>
      </c>
      <c r="D218" s="50"/>
      <c r="E218" s="80">
        <v>236000</v>
      </c>
      <c r="F218" s="95">
        <v>236000</v>
      </c>
      <c r="G218" s="95">
        <v>236000</v>
      </c>
    </row>
    <row r="219" spans="1:7" ht="80.25" customHeight="1">
      <c r="A219" s="64" t="s">
        <v>286</v>
      </c>
      <c r="B219" s="19" t="s">
        <v>290</v>
      </c>
      <c r="C219" s="53"/>
      <c r="D219" s="53"/>
      <c r="E219" s="82">
        <f>E220+E223</f>
        <v>419270.28</v>
      </c>
      <c r="F219" s="82">
        <f t="shared" ref="E219:G221" si="58">F220</f>
        <v>0</v>
      </c>
      <c r="G219" s="82">
        <f t="shared" si="58"/>
        <v>0</v>
      </c>
    </row>
    <row r="220" spans="1:7" ht="53.25" customHeight="1">
      <c r="A220" s="65" t="s">
        <v>287</v>
      </c>
      <c r="B220" s="8" t="s">
        <v>291</v>
      </c>
      <c r="C220" s="50"/>
      <c r="D220" s="50"/>
      <c r="E220" s="80">
        <f t="shared" si="58"/>
        <v>153262</v>
      </c>
      <c r="F220" s="80">
        <f t="shared" si="58"/>
        <v>0</v>
      </c>
      <c r="G220" s="80">
        <f t="shared" si="58"/>
        <v>0</v>
      </c>
    </row>
    <row r="221" spans="1:7" ht="53.25" customHeight="1">
      <c r="A221" s="51" t="s">
        <v>288</v>
      </c>
      <c r="B221" s="8" t="s">
        <v>292</v>
      </c>
      <c r="C221" s="50"/>
      <c r="D221" s="50"/>
      <c r="E221" s="80">
        <f t="shared" si="58"/>
        <v>153262</v>
      </c>
      <c r="F221" s="80">
        <f t="shared" si="58"/>
        <v>0</v>
      </c>
      <c r="G221" s="80">
        <f t="shared" si="58"/>
        <v>0</v>
      </c>
    </row>
    <row r="222" spans="1:7" ht="71.25" customHeight="1">
      <c r="A222" s="51" t="s">
        <v>289</v>
      </c>
      <c r="B222" s="8" t="s">
        <v>293</v>
      </c>
      <c r="C222" s="50">
        <v>200</v>
      </c>
      <c r="D222" s="50"/>
      <c r="E222" s="90">
        <v>153262</v>
      </c>
      <c r="F222" s="95"/>
      <c r="G222" s="95"/>
    </row>
    <row r="223" spans="1:7" ht="71.25" customHeight="1">
      <c r="A223" s="51" t="s">
        <v>416</v>
      </c>
      <c r="B223" s="101" t="s">
        <v>417</v>
      </c>
      <c r="C223" s="50"/>
      <c r="D223" s="50"/>
      <c r="E223" s="90">
        <f>E224</f>
        <v>266008.28000000003</v>
      </c>
      <c r="F223" s="95"/>
      <c r="G223" s="95"/>
    </row>
    <row r="224" spans="1:7" ht="71.25" customHeight="1">
      <c r="A224" s="14" t="s">
        <v>403</v>
      </c>
      <c r="B224" s="96" t="s">
        <v>420</v>
      </c>
      <c r="C224" s="102">
        <v>200</v>
      </c>
      <c r="D224" s="102"/>
      <c r="E224" s="103">
        <v>266008.28000000003</v>
      </c>
      <c r="F224" s="95"/>
      <c r="G224" s="95"/>
    </row>
    <row r="225" spans="1:7" ht="91.5" customHeight="1">
      <c r="A225" s="64" t="s">
        <v>402</v>
      </c>
      <c r="B225" s="19" t="s">
        <v>300</v>
      </c>
      <c r="C225" s="53"/>
      <c r="D225" s="53"/>
      <c r="E225" s="82">
        <f t="shared" ref="E225:G227" si="59">E226</f>
        <v>18500</v>
      </c>
      <c r="F225" s="82">
        <f t="shared" si="59"/>
        <v>18500</v>
      </c>
      <c r="G225" s="82">
        <f t="shared" si="59"/>
        <v>18500</v>
      </c>
    </row>
    <row r="226" spans="1:7" ht="59.25" customHeight="1">
      <c r="A226" s="65" t="s">
        <v>297</v>
      </c>
      <c r="B226" s="8" t="s">
        <v>301</v>
      </c>
      <c r="C226" s="50"/>
      <c r="D226" s="50"/>
      <c r="E226" s="80">
        <f t="shared" si="59"/>
        <v>18500</v>
      </c>
      <c r="F226" s="80">
        <f t="shared" si="59"/>
        <v>18500</v>
      </c>
      <c r="G226" s="80">
        <f t="shared" si="59"/>
        <v>18500</v>
      </c>
    </row>
    <row r="227" spans="1:7" ht="60.75" customHeight="1">
      <c r="A227" s="51" t="s">
        <v>298</v>
      </c>
      <c r="B227" s="8" t="s">
        <v>302</v>
      </c>
      <c r="C227" s="50"/>
      <c r="D227" s="50"/>
      <c r="E227" s="80">
        <f t="shared" si="59"/>
        <v>18500</v>
      </c>
      <c r="F227" s="80">
        <f t="shared" si="59"/>
        <v>18500</v>
      </c>
      <c r="G227" s="80">
        <f t="shared" si="59"/>
        <v>18500</v>
      </c>
    </row>
    <row r="228" spans="1:7" ht="35.25" customHeight="1">
      <c r="A228" s="29" t="s">
        <v>299</v>
      </c>
      <c r="B228" s="8" t="s">
        <v>303</v>
      </c>
      <c r="C228" s="50">
        <v>200</v>
      </c>
      <c r="D228" s="50"/>
      <c r="E228" s="80">
        <v>18500</v>
      </c>
      <c r="F228" s="95">
        <v>18500</v>
      </c>
      <c r="G228" s="95">
        <v>18500</v>
      </c>
    </row>
    <row r="229" spans="1:7" ht="52.2">
      <c r="A229" s="30" t="s">
        <v>16</v>
      </c>
      <c r="B229" s="19" t="s">
        <v>169</v>
      </c>
      <c r="C229" s="53"/>
      <c r="D229" s="120">
        <v>-238.87</v>
      </c>
      <c r="E229" s="82">
        <f>SUM(E230:E235)</f>
        <v>2609763</v>
      </c>
      <c r="F229" s="82">
        <f t="shared" ref="F229:G229" si="60">SUM(F230:F235)</f>
        <v>999656.08</v>
      </c>
      <c r="G229" s="82">
        <f t="shared" si="60"/>
        <v>999301</v>
      </c>
    </row>
    <row r="230" spans="1:7" ht="54.75" customHeight="1">
      <c r="A230" s="14" t="s">
        <v>170</v>
      </c>
      <c r="B230" s="8" t="s">
        <v>324</v>
      </c>
      <c r="C230" s="50">
        <v>800</v>
      </c>
      <c r="D230" s="50"/>
      <c r="E230" s="80">
        <v>50000</v>
      </c>
      <c r="F230" s="95">
        <v>18000</v>
      </c>
      <c r="G230" s="95">
        <v>18000</v>
      </c>
    </row>
    <row r="231" spans="1:7" ht="54.75" customHeight="1">
      <c r="A231" s="9" t="s">
        <v>251</v>
      </c>
      <c r="B231" s="8" t="s">
        <v>325</v>
      </c>
      <c r="C231" s="76">
        <v>200</v>
      </c>
      <c r="D231" s="76"/>
      <c r="E231" s="90">
        <v>1100000</v>
      </c>
      <c r="F231" s="95">
        <v>100000</v>
      </c>
      <c r="G231" s="95">
        <v>100000</v>
      </c>
    </row>
    <row r="232" spans="1:7" ht="103.5" customHeight="1">
      <c r="A232" s="93" t="s">
        <v>345</v>
      </c>
      <c r="B232" s="8" t="s">
        <v>344</v>
      </c>
      <c r="C232" s="77">
        <v>100</v>
      </c>
      <c r="D232" s="118"/>
      <c r="E232" s="80">
        <v>1207198</v>
      </c>
      <c r="F232" s="80">
        <v>876301</v>
      </c>
      <c r="G232" s="80">
        <v>876301</v>
      </c>
    </row>
    <row r="233" spans="1:7" ht="129" customHeight="1">
      <c r="A233" s="93" t="s">
        <v>413</v>
      </c>
      <c r="B233" s="8" t="s">
        <v>412</v>
      </c>
      <c r="C233" s="77">
        <v>100</v>
      </c>
      <c r="D233" s="119"/>
      <c r="E233" s="80">
        <v>231765</v>
      </c>
      <c r="F233" s="80"/>
      <c r="G233" s="80"/>
    </row>
    <row r="234" spans="1:7" ht="54">
      <c r="A234" s="93" t="s">
        <v>346</v>
      </c>
      <c r="B234" s="8" t="s">
        <v>344</v>
      </c>
      <c r="C234" s="77">
        <v>200</v>
      </c>
      <c r="D234" s="118"/>
      <c r="E234" s="80">
        <v>20800</v>
      </c>
      <c r="F234" s="80">
        <v>5000</v>
      </c>
      <c r="G234" s="80">
        <v>5000</v>
      </c>
    </row>
    <row r="235" spans="1:7" ht="73.5" customHeight="1">
      <c r="A235" s="27" t="s">
        <v>376</v>
      </c>
      <c r="B235" s="58" t="s">
        <v>357</v>
      </c>
      <c r="C235" s="50">
        <v>200</v>
      </c>
      <c r="D235" s="50">
        <v>-238.87</v>
      </c>
      <c r="E235" s="105"/>
      <c r="F235" s="95">
        <v>355.08</v>
      </c>
      <c r="G235" s="95"/>
    </row>
    <row r="236" spans="1:7" ht="15.6">
      <c r="A236" s="3" t="s">
        <v>0</v>
      </c>
      <c r="B236" s="4"/>
      <c r="C236" s="78"/>
      <c r="D236" s="94">
        <f>D10+D76+D98+D108+D124+D132+D146+D167+D188+D192+D204+D229+D208+D212+D215+D219+D225</f>
        <v>3319761.13</v>
      </c>
      <c r="E236" s="94">
        <f>E10+E76+E98+E108+E124+E132+E146+E167+E188+E192+E204+E229+E208+E212+E215+E219+E225</f>
        <v>159338158.66999999</v>
      </c>
      <c r="F236" s="94" t="e">
        <f>F10+F76+F98+F108+F124+F132+F146+F167+F188+F192+F204+F229+F208+F212+F215+F219+F225</f>
        <v>#REF!</v>
      </c>
      <c r="G236" s="94" t="e">
        <f>G10+G76+G98+G108+G124+G132+G146+G167+G188+G192+G204+G229+G208+G212+G215+G219+G225</f>
        <v>#REF!</v>
      </c>
    </row>
    <row r="240" spans="1:7">
      <c r="E240" s="91"/>
    </row>
  </sheetData>
  <mergeCells count="8">
    <mergeCell ref="A5:C6"/>
    <mergeCell ref="A7:C7"/>
    <mergeCell ref="F8:F9"/>
    <mergeCell ref="G8:G9"/>
    <mergeCell ref="E8:E9"/>
    <mergeCell ref="A8:A9"/>
    <mergeCell ref="B8:B9"/>
    <mergeCell ref="C8:C9"/>
  </mergeCells>
  <pageMargins left="0.70866141732283472" right="0.15748031496062992" top="0.27559055118110237" bottom="0.43307086614173229" header="0.15748031496062992" footer="0.31496062992125984"/>
  <pageSetup paperSize="9" scale="61" fitToHeight="1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4</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cernova</cp:lastModifiedBy>
  <cp:lastPrinted>2022-11-15T11:33:44Z</cp:lastPrinted>
  <dcterms:created xsi:type="dcterms:W3CDTF">2008-10-31T06:19:29Z</dcterms:created>
  <dcterms:modified xsi:type="dcterms:W3CDTF">2023-05-10T07:32:08Z</dcterms:modified>
</cp:coreProperties>
</file>