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20" windowWidth="19035" windowHeight="12015"/>
  </bookViews>
  <sheets>
    <sheet name="приложение 7" sheetId="10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I50" i="10"/>
  <c r="H50"/>
  <c r="I21" l="1"/>
  <c r="H21"/>
  <c r="I106" l="1"/>
  <c r="I165"/>
  <c r="H165"/>
  <c r="G165"/>
  <c r="G30"/>
  <c r="H30"/>
  <c r="I30"/>
  <c r="I84" l="1"/>
  <c r="H84"/>
  <c r="I86"/>
  <c r="H86"/>
  <c r="I88"/>
  <c r="H88"/>
  <c r="G88"/>
  <c r="I77"/>
  <c r="H77"/>
  <c r="I72"/>
  <c r="H72"/>
  <c r="I40" l="1"/>
  <c r="I39" s="1"/>
  <c r="H40"/>
  <c r="H39" s="1"/>
  <c r="I99"/>
  <c r="H99"/>
  <c r="I101"/>
  <c r="H101"/>
  <c r="I97"/>
  <c r="H97"/>
  <c r="I95"/>
  <c r="H95"/>
  <c r="I93"/>
  <c r="H93"/>
  <c r="I91"/>
  <c r="H91"/>
  <c r="I35"/>
  <c r="H35"/>
  <c r="I32"/>
  <c r="H32"/>
  <c r="I28"/>
  <c r="H28"/>
  <c r="I25"/>
  <c r="H25"/>
  <c r="I10"/>
  <c r="H10"/>
  <c r="I104"/>
  <c r="H104"/>
  <c r="G104"/>
  <c r="I164"/>
  <c r="H164"/>
  <c r="I162"/>
  <c r="I161" s="1"/>
  <c r="H162"/>
  <c r="H161" s="1"/>
  <c r="I157"/>
  <c r="H157"/>
  <c r="I37"/>
  <c r="H37"/>
  <c r="I154"/>
  <c r="H154"/>
  <c r="I151"/>
  <c r="I150" s="1"/>
  <c r="H151"/>
  <c r="H150" s="1"/>
  <c r="I142"/>
  <c r="H142"/>
  <c r="I139"/>
  <c r="H139"/>
  <c r="I133"/>
  <c r="H133"/>
  <c r="I127"/>
  <c r="I126" s="1"/>
  <c r="H127"/>
  <c r="H126" s="1"/>
  <c r="I115"/>
  <c r="H115"/>
  <c r="I113"/>
  <c r="H113"/>
  <c r="H106"/>
  <c r="G50"/>
  <c r="G40"/>
  <c r="G72"/>
  <c r="I9" l="1"/>
  <c r="I90"/>
  <c r="H90"/>
  <c r="I20"/>
  <c r="H20"/>
  <c r="H9" s="1"/>
  <c r="I103"/>
  <c r="H103"/>
  <c r="I168" l="1"/>
  <c r="H168"/>
  <c r="G10"/>
  <c r="G28"/>
  <c r="G35"/>
  <c r="G164"/>
  <c r="G154" l="1"/>
  <c r="G101"/>
  <c r="G25" l="1"/>
  <c r="G157" l="1"/>
  <c r="G133"/>
  <c r="G95" l="1"/>
  <c r="G125" l="1"/>
  <c r="G122"/>
  <c r="G116"/>
  <c r="G99"/>
  <c r="G23"/>
  <c r="G106" l="1"/>
  <c r="G77"/>
  <c r="G37"/>
  <c r="G21" l="1"/>
  <c r="G32"/>
  <c r="G84"/>
  <c r="G86"/>
  <c r="G113"/>
  <c r="G91"/>
  <c r="G93"/>
  <c r="G97"/>
  <c r="G20" l="1"/>
  <c r="G9" s="1"/>
  <c r="G90"/>
  <c r="G39"/>
  <c r="G115"/>
  <c r="G162" l="1"/>
  <c r="G161" s="1"/>
  <c r="G151"/>
  <c r="G150" s="1"/>
  <c r="G142"/>
  <c r="G139"/>
  <c r="G127"/>
  <c r="G126" l="1"/>
  <c r="G103" l="1"/>
  <c r="G168" s="1"/>
</calcChain>
</file>

<file path=xl/sharedStrings.xml><?xml version="1.0" encoding="utf-8"?>
<sst xmlns="http://schemas.openxmlformats.org/spreadsheetml/2006/main" count="558" uniqueCount="282">
  <si>
    <t xml:space="preserve">   к решению  Совета Лухского муниципального  района</t>
  </si>
  <si>
    <t>Наименование</t>
  </si>
  <si>
    <t>Целевая статья</t>
  </si>
  <si>
    <t>Вид расхо-дов</t>
  </si>
  <si>
    <t>600</t>
  </si>
  <si>
    <t>200</t>
  </si>
  <si>
    <t>Расходы  детских дошкольных учреждений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</si>
  <si>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01 1 01 00010</t>
  </si>
  <si>
    <t>01 1 01 00010</t>
  </si>
  <si>
    <t>01 1 01 00030</t>
  </si>
  <si>
    <r>
      <t>01 1 01 </t>
    </r>
    <r>
      <rPr>
        <sz val="14"/>
        <color rgb="FF000000"/>
        <rFont val="Times New Roman"/>
        <family val="1"/>
        <charset val="204"/>
      </rPr>
      <t xml:space="preserve">80110 </t>
    </r>
  </si>
  <si>
    <r>
  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</t>
    </r>
    <r>
      <rPr>
        <sz val="14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</si>
  <si>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Расходы подведомственных учреждений общего образования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</si>
  <si>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01 2 01 00040 </t>
  </si>
  <si>
    <t>Расходы подведомственных учреждений общего образования Лухского муниципального района.(Иные бюджетные ассигнования)</t>
  </si>
  <si>
    <t xml:space="preserve">01 2 01 00050 </t>
  </si>
  <si>
    <t xml:space="preserve">01 2 01 00080 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</si>
  <si>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</si>
  <si>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01 2 01 </t>
    </r>
    <r>
      <rPr>
        <sz val="14"/>
        <color rgb="FF000000"/>
        <rFont val="Times New Roman"/>
        <family val="1"/>
        <charset val="204"/>
      </rPr>
      <t xml:space="preserve">80150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</si>
  <si>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услуг).(Предоставление субсидий бюджетным, автономным учреждениям и иным некоммерческим организациям).</t>
  </si>
  <si>
    <t>01 7 01 00160</t>
  </si>
  <si>
    <t>02 1 01 00180</t>
  </si>
  <si>
    <t>02 2 01 00200</t>
  </si>
  <si>
    <t>02 3 01 00210</t>
  </si>
  <si>
    <t>02 3 01 00220</t>
  </si>
  <si>
    <t>03 1 01 00230</t>
  </si>
  <si>
    <r>
      <t>03 1 01 80370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</si>
  <si>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07 1 01 00320 </t>
  </si>
  <si>
    <t>Расходы администрации Лухского муниципального района. (Иные бюджетные ассигнования).</t>
  </si>
  <si>
    <t>Глава   Лухского муниципального района Ивановской области.(Расходы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</si>
  <si>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 xml:space="preserve">07 1 01 00330  </t>
  </si>
  <si>
    <t xml:space="preserve">07 1 01 00340 </t>
  </si>
  <si>
    <t xml:space="preserve">Осуществление полномочий по созданию и организации деятельности комиссий по делам несовершеннолетних и защите их прав.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</si>
  <si>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07 1 01 80360</t>
  </si>
  <si>
    <t xml:space="preserve">07 1 01 80350 </t>
  </si>
  <si>
    <t xml:space="preserve">07 2 01 00350  </t>
  </si>
  <si>
    <t>Доплаты к пенсиям муниципальных служащих Лухского муниципального района Ивановской области.(Социальное обеспечение и иные выплаты населению).</t>
  </si>
  <si>
    <t>08 1 01 00360</t>
  </si>
  <si>
    <t>08 4 01 00390</t>
  </si>
  <si>
    <t>09 2 01 00420</t>
  </si>
  <si>
    <t>11 2 01 20010</t>
  </si>
  <si>
    <r>
      <t>40 9 00 90010</t>
    </r>
    <r>
      <rPr>
        <sz val="12"/>
        <rFont val="Times New Roman"/>
        <family val="1"/>
        <charset val="204"/>
      </rPr>
      <t xml:space="preserve"> </t>
    </r>
  </si>
  <si>
    <t xml:space="preserve">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</si>
  <si>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r>
      <t>06 3 01 00310</t>
    </r>
    <r>
      <rPr>
        <sz val="14"/>
        <color rgb="FF000000"/>
        <rFont val="Times New Roman"/>
        <family val="1"/>
        <charset val="204"/>
      </rPr>
      <t xml:space="preserve"> </t>
    </r>
  </si>
  <si>
    <r>
      <t>04 3 01 00570</t>
    </r>
    <r>
      <rPr>
        <sz val="12"/>
        <rFont val="Times New Roman"/>
        <family val="1"/>
        <charset val="204"/>
      </rPr>
      <t xml:space="preserve"> </t>
    </r>
  </si>
  <si>
    <t>Обеспечение деятельности «Муниципального бюджетного  учреждения Лухская центральная библиотека».(Предоставление субсидий бюджетным, автономным учреждениям и иным некоммерческим организациям).</t>
  </si>
  <si>
    <t xml:space="preserve">07 3 01 00590  </t>
  </si>
  <si>
    <t>03 1 01 60030</t>
  </si>
  <si>
    <t>Осуществление полномочий по решению вопросов местного значения на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 осуществлению части полномочий в области 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</si>
  <si>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 xml:space="preserve">03 1 01 60040 </t>
  </si>
  <si>
    <t xml:space="preserve">14 1 01 00720 </t>
  </si>
  <si>
    <t xml:space="preserve">04 3 02 00580 </t>
  </si>
  <si>
    <t>04 3 02 S0340</t>
  </si>
  <si>
    <t xml:space="preserve">04 3 02 80340 </t>
  </si>
  <si>
    <t>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рефинансированному).(Социальное обеспечение и иные выплаты населению).</t>
  </si>
  <si>
    <t>40 9 00 51200</t>
  </si>
  <si>
    <t>03 1 01 00730</t>
  </si>
  <si>
    <t>Расходы на исполнение судебных актов Лухского муниципального района(Закупка товаров, работ и услуг для государственных (муниципальных) нужд)</t>
  </si>
  <si>
    <t xml:space="preserve"> 01 3 01 81420  </t>
  </si>
  <si>
    <t>Мероприятия по борьбе с преступностью, предупреждению терроризма и экстремизма,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района. (Закупка товаров, работ и услуг для государственных (муниципальных) нужд).</t>
  </si>
  <si>
    <t>Обеспечение деятельности Единой дежурно-диспетчерской службы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</si>
  <si>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Единой дежурно-диспетчерской службы (Закупка товаров, работ и услуг для обеспечения государственных (муниципальных)  нужд)</t>
  </si>
  <si>
    <t>16 1 01 00760</t>
  </si>
  <si>
    <t>Расходы на улучшение условий и охраны труда в муниципальных учреждениях и администрации Лухского муниципального района(Закупка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</si>
  <si>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скотомогильников.(Закупка товаров, работ и услуг для обеспечения  государственных (муниципальных) нужд).</t>
  </si>
  <si>
    <t xml:space="preserve">03 1 01 82400 </t>
  </si>
  <si>
    <t>Планировка территории и проведение комплексных кадастровых работ на территории Лухского муниципального района Ивановской области.(Закупка товаров, работ и услуг для государственных (муниципальных) нужд)</t>
  </si>
  <si>
    <t xml:space="preserve">17 1 01 00780 </t>
  </si>
  <si>
    <t>08 3 01 S3100</t>
  </si>
  <si>
    <t>04 3 01 S0340</t>
  </si>
  <si>
    <t>02 2 01 82910</t>
  </si>
  <si>
    <t>18 1 01 00790</t>
  </si>
  <si>
    <r>
      <t>06 4 01 00800</t>
    </r>
    <r>
      <rPr>
        <sz val="14"/>
        <color rgb="FF000000"/>
        <rFont val="Times New Roman"/>
        <family val="1"/>
        <charset val="204"/>
      </rPr>
      <t xml:space="preserve"> </t>
    </r>
  </si>
  <si>
    <t>Софинансирование расходов по обеспечению функционирования многофункциональных центров предоставления государственных и муниципальных услуг.(Предоставление субсидий бюджетным, автономным учреждениям и иным некоммерческим организациям).</t>
  </si>
  <si>
    <r>
      <t>06 4 01 00810</t>
    </r>
    <r>
      <rPr>
        <sz val="14"/>
        <color rgb="FF000000"/>
        <rFont val="Times New Roman"/>
        <family val="1"/>
        <charset val="204"/>
      </rPr>
      <t xml:space="preserve"> </t>
    </r>
  </si>
  <si>
    <t>Софинансирование расходов из бюджетов сельских поселений на развитие личных подсобных хозяйств в Лухском муниципальном районе(Социальное обеспечение и иные выплаты населению).</t>
  </si>
  <si>
    <t>Код грбс</t>
  </si>
  <si>
    <t>раздел</t>
  </si>
  <si>
    <t>подраз-дел</t>
  </si>
  <si>
    <t>руб.</t>
  </si>
  <si>
    <t>Главный распорядитель бюджетных средств - Комитет по управлению муниципальным имуществом  и земельным отношениям Лухского муниципального района</t>
  </si>
  <si>
    <t>О41</t>
  </si>
  <si>
    <t xml:space="preserve"> Другие общегосударственные вопросы</t>
  </si>
  <si>
    <t>О1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</si>
  <si>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</si>
  <si>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02 1 01 0180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</si>
  <si>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(Закупка товаров, работ и услуг для государственных (муниципальных) нужд).</t>
  </si>
  <si>
    <t>02 1 01 00180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</si>
  <si>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(Иные бюджетные ассигнования).</t>
  </si>
  <si>
    <t>Расходы бюджетного учреждения «Лухский многофункциональный центр предоставления государственных и муниципальных услуг». (Предоставление субсидий бюджетным, автономным учреждениям и иным некоммерческим организациям).</t>
  </si>
  <si>
    <t>Проведение  ремонта  и содержание имущества находящегося в муниципальной собственности Лухского муниципального района(Закупка товаров, работ и услуг для государственных (муниципальных) нужд).</t>
  </si>
  <si>
    <t>Проведение учёта имущества, находящегося в муниципальной собственности Лухского муниципального района (Закупка товаров, работ и услуг для государственных (муниципальных) нужд).</t>
  </si>
  <si>
    <t>Национальная экономика</t>
  </si>
  <si>
    <t>04</t>
  </si>
  <si>
    <t>00</t>
  </si>
  <si>
    <t>Сельское хозяйство и рыболовство</t>
  </si>
  <si>
    <t>05</t>
  </si>
  <si>
    <t>Доржное хозяйство (дорожные фонды)</t>
  </si>
  <si>
    <t>О4</t>
  </si>
  <si>
    <t>О9</t>
  </si>
  <si>
    <t>Жилищно - коммунальное хозяйство</t>
  </si>
  <si>
    <t>О5</t>
  </si>
  <si>
    <t>О2</t>
  </si>
  <si>
    <t>Другие вопросы в области охраны окружающей среды</t>
  </si>
  <si>
    <t>О6</t>
  </si>
  <si>
    <t>Организация утилизации и переработки бытовых и промышленных отходов на территории Лухского муниципального района. (Закупка товаров, работ и услуг для государственных (муниципальных) нужд).</t>
  </si>
  <si>
    <t>Главный распорядитель бюджетных средств - Отдел образования Лухского муниципального района</t>
  </si>
  <si>
    <t>О42</t>
  </si>
  <si>
    <t>Дошкольное образование</t>
  </si>
  <si>
    <t>О7</t>
  </si>
  <si>
    <t>Расходы  детских дошкольных учреждений Лухского муниципального района.(Закупка товаров, работ и услуг для государственных (муниципальных) нужд)</t>
  </si>
  <si>
    <t>Расходы  детских дошкольных учреждений Лухского муниципального района. (Иные бюджетные ассигнования)</t>
  </si>
  <si>
    <t>01 101 00020</t>
  </si>
  <si>
    <t>Пожарная безопасность  образовательных учреждений Лухского муниципального района. (Закупка товаров, работ и услуг для государственных (муниципальных) нужд).</t>
  </si>
  <si>
    <r>
  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оздоровление.</t>
    </r>
    <r>
      <rPr>
        <sz val="14"/>
        <rFont val="Times New Roman"/>
        <family val="1"/>
        <charset val="204"/>
      </rPr>
      <t>(Закупка товаров, работ и услуг для государственных (муниципальных) нужд).</t>
    </r>
  </si>
  <si>
    <r>
      <t>01 1 01 </t>
    </r>
    <r>
      <rPr>
        <sz val="14"/>
        <color rgb="FF000000"/>
        <rFont val="Times New Roman"/>
        <family val="1"/>
        <charset val="204"/>
      </rPr>
      <t>80100</t>
    </r>
  </si>
  <si>
    <r>
      <t>01 1 01 </t>
    </r>
    <r>
      <rPr>
        <sz val="14"/>
        <color rgb="FF000000"/>
        <rFont val="Times New Roman"/>
        <family val="1"/>
        <charset val="204"/>
      </rPr>
      <t xml:space="preserve">80170 </t>
    </r>
  </si>
  <si>
    <t>Общее образование</t>
  </si>
  <si>
    <t xml:space="preserve">01 2 01 00040 </t>
  </si>
  <si>
    <t>Расходы подведомственных учреждений общего образования Лухского муниципального района.(Закупка товаров, работ и услуг для государственных (муниципальных) нужд).</t>
  </si>
  <si>
    <t>01 2 01 00040</t>
  </si>
  <si>
    <t>Расходы подведомственных учреждений общего образования Лухского муниципального района.(Предоставление субсидий бюджетным, автономным учреждениям и иным некоммерческим организациям).</t>
  </si>
  <si>
    <t>01 2 01 00040</t>
  </si>
  <si>
    <t xml:space="preserve">01 201 00050 </t>
  </si>
  <si>
    <t xml:space="preserve">01 2 01 00060 </t>
  </si>
  <si>
    <t>Пожарная безопасность образовательных учреждений   Лухского муниципального района (Предоставление субсидий бюджетным, автономным учреждениям и иным некоммерческим организациям).</t>
  </si>
  <si>
    <r>
      <t>01 2 01 0</t>
    </r>
    <r>
      <rPr>
        <sz val="14"/>
        <color rgb="FF000000"/>
        <rFont val="Times New Roman"/>
        <family val="1"/>
        <charset val="204"/>
      </rPr>
      <t xml:space="preserve">0080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</si>
  <si>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услуг).(Закупка товаров, работ и услуг для государственных (муниципальных) нужд).</t>
  </si>
  <si>
    <t>Дополнительное образование детей</t>
  </si>
  <si>
    <t>О3</t>
  </si>
  <si>
    <t>Молодежная политика и оздоровление детей</t>
  </si>
  <si>
    <t>01 6 01 00150</t>
  </si>
  <si>
    <t>Мероприятия  по обеспечению отдыха, оздоровления и занятости детей на территории Лухского муниципального района  (Предоставление субсидий бюджетным, автономным учреждениям и иным некоммерческим организациям)</t>
  </si>
  <si>
    <t>01 6 01S0190</t>
  </si>
  <si>
    <t>01 6 01 80200</t>
  </si>
  <si>
    <t>Мероприятия для детей и молодежи (Закупка товаров, работ и услуг для государственных (муниципальных) нужд).</t>
  </si>
  <si>
    <t>01 8 01 00170</t>
  </si>
  <si>
    <t>Другие вопросы в области образования</t>
  </si>
  <si>
    <t>Расходы централизованной бухгалтерии отдела образования администрации Лухского муниципального района (Предоставление субсидий бюджетным, автономным учреждениям и иным некоммерческим организациям).</t>
  </si>
  <si>
    <t>Охрана семьи и детства</t>
  </si>
  <si>
    <t>1О</t>
  </si>
  <si>
    <r>
      <t>Осуществление переданных органам местного самоуправления государственных полномочий Ивановской области по выплате 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образования.</t>
    </r>
    <r>
      <rPr>
        <sz val="14"/>
        <rFont val="Times New Roman"/>
        <family val="1"/>
        <charset val="204"/>
      </rPr>
      <t>(Социальное обеспечение и иные выплаты населению).</t>
    </r>
  </si>
  <si>
    <t>Другие вопросы в области физической культуры и спорта</t>
  </si>
  <si>
    <t>Мероприятия в области здравоохранения, спорта и физической культуры, туризма в Лухском муниципальном районе.(Закупка товаров, работ и услуг для государственных (муниципальных) нужд).</t>
  </si>
  <si>
    <t>Главный распорядитель бюджетных средств - Финансовый отдел администрации Лухского муниципального района</t>
  </si>
  <si>
    <t>О43</t>
  </si>
  <si>
    <t>Судебная система</t>
  </si>
  <si>
    <t>Резервные фонды</t>
  </si>
  <si>
    <t>Транспорт</t>
  </si>
  <si>
    <t>О8</t>
  </si>
  <si>
    <t>Иные межбюджетные трансферты бюджетам поселений из бюджета муниципального района  на осуществление части полномочий  по созданию условий  для  предоставления  транспортных услуг населению и организация транспортного обслуживания населения в границах  поселений Лухского муниципального района.(Межбюджетные трансферты).</t>
  </si>
  <si>
    <t>О2 3 02 60020</t>
  </si>
  <si>
    <t>Иные межбюджетные трансферты бюджетам поселений из бюджета муниципального района  на осуществление части полномочий по дорожной деятельности в отношении автомобильных дорог местного значения  в границах Лухского муниципального района, включая населённые пункты, в части расчистки дорог от снега в зимний период и текущего ремонта в соответствии с законодательством РФ  (Межбюджетные трансферты).</t>
  </si>
  <si>
    <t xml:space="preserve">05 2 01 60010 </t>
  </si>
  <si>
    <t>Иные межбюджетные трансферты бюджетам поселений из бюджета муниципального района  на осуществление части полномочий по участию в организации деятельности по сбору ( в том числе раздельному сбору ) и транспортированию твёрдых коммунальных отходов на территории поселений Лухского муниципального района (Межбюджетные трансферты).</t>
  </si>
  <si>
    <t>Иные межбюджетные трансферты бюджетам сельских поселений из бюджета муниципального района  на осуществление части полномочий по    водоснабжению населения и водоотведению (Межбюджетные трансферты).</t>
  </si>
  <si>
    <t>О2 3 03 60070</t>
  </si>
  <si>
    <t>Благоустройство</t>
  </si>
  <si>
    <t>Иные межбюджетные трансферты бюджетам поселений из бюджета муниципального района 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(Межбюджетные трансферты).</t>
  </si>
  <si>
    <t xml:space="preserve">Главный распорядитель бюджетных средств - Администрация Лухского муниципального района </t>
  </si>
  <si>
    <t xml:space="preserve"> "Функционирование высшего должностного лица субъекта Российской Федерации и муниципального образования"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</si>
  <si>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</si>
  <si>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07 1 01 00320 </t>
  </si>
  <si>
    <t>Другие общегосударственные вопросы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</si>
  <si>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  (Закупка товаров, работ и услуг для государственных (муниципальных) нужд)</t>
  </si>
  <si>
    <t>04 2 01 00260</t>
  </si>
  <si>
    <t xml:space="preserve">Осуществление отдельных государственных полномочий в сфере административных правонарушений. (Закупка товаров, работ и услуг для государственных (муниципальных) нужд). </t>
  </si>
  <si>
    <t xml:space="preserve">Укрепление кадрового потенциала муниципальной службы администрации Лухского муниципального района.  (Закупка товаров, работ и услуг для государственных (муниципальных) нужд). </t>
  </si>
  <si>
    <t xml:space="preserve">Информационная открытость органов местного самоуправления  Лухского муниципального района Ивановской области и общественные связи. (Закупка товаров, работ и услуг для государственных (муниципальных) нужд). </t>
  </si>
  <si>
    <t>Выполнение других обязательств.  Расходы на оплату членских взносов в Совет муниципальных образований Ивановской области  (Иные бюджетные ассигнования)</t>
  </si>
  <si>
    <t>Национальная безопасность и правоохранительная деятельность</t>
  </si>
  <si>
    <t>О0</t>
  </si>
  <si>
    <t>Защита населения и территории от чрезвычайных ситуаций природного и техногенного характера, гражданская оборона</t>
  </si>
  <si>
    <t>Развитие Лухского муниципального района в системе гражданской обороны, защиты населения и территорий от чрезвычайных ситуаций, обеспечения пожарной  безопасности и безопасности людей на водных Лухского муниципального района Ивановской области .(Закупка товаров, работ и услуг для государственных (муниципальных) нужд)</t>
  </si>
  <si>
    <t>10 1 01 00430</t>
  </si>
  <si>
    <t>10 3 01 00740</t>
  </si>
  <si>
    <t>Другие вопросы в области национальной безопасности и правоохранительной деятельности</t>
  </si>
  <si>
    <t>10 2 01 00440</t>
  </si>
  <si>
    <t>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района.(Закупка товаров, работ и услуг для государственных (муниципальных) нужд).</t>
  </si>
  <si>
    <t xml:space="preserve">06 1 01 00290 </t>
  </si>
  <si>
    <t xml:space="preserve"> Развитие личных подсобных хозяйств в Лухском муниципальном районе (Социальное обеспечение и иные выплаты населению).</t>
  </si>
  <si>
    <t>Мероприятия по  формированию законопослушного поведения участников дорожного движения в Лухском муниципальном районе.(Закупка товаров, работ и услуг для государственных (муниципальных) нужд).</t>
  </si>
  <si>
    <t>Культура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</si>
  <si>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районе.(Предоставление субсидий бюджетным, автономным учреждениям и иным некоммерческим организациям).</t>
  </si>
  <si>
    <t>Осуществление полномочий по решению вопросов местного значения в области  организации библиотечного обслуживания населения 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</si>
  <si>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>Социальная политика</t>
  </si>
  <si>
    <t>ОО</t>
  </si>
  <si>
    <t>Пенсионное обеспечение</t>
  </si>
  <si>
    <t>Доплаты к пенсиям муниципальных служащих Лухского муниципального района Ивановской области.(Закупка товаров, работ и услуг для государственных (муниципальных) нужд).</t>
  </si>
  <si>
    <t xml:space="preserve"> Социальное обеспечение населения</t>
  </si>
  <si>
    <t>Предоставление социальных выплат молодым семьям на приобретение (строительство) жилого помещения. (Социальное обеспечение и иные выплаты населению)</t>
  </si>
  <si>
    <t xml:space="preserve">08 2 01 L4970 </t>
  </si>
  <si>
    <t>Другие вопросы в области социальной политики</t>
  </si>
  <si>
    <t>Повышение качества  жизни граждан пожилого возраста Лухского муниципального района(Закупка товаров, работ и услуг для государственных (муниципальных) нужд).</t>
  </si>
  <si>
    <t>Мероприятия в области молодёжной политики в части закрепления молодых специалистов  в учреждениях здравоохранения Лухского муниципального района.(Социальное обеспечение и иные выплаты населению).</t>
  </si>
  <si>
    <t xml:space="preserve">    Физическая культура и спорт</t>
  </si>
  <si>
    <t>09 1 00 00000 </t>
  </si>
  <si>
    <t>Развитие физической культуры, спорта и молодежной политики Лухского муниципального района .(Закупка товаров, работ и услуг для государственных (муниципальных) нужд).</t>
  </si>
  <si>
    <t>04 2 01 00840</t>
  </si>
  <si>
    <t>Единовременная выплата за звание Почётного гражданина Лухского муниципального района(Социальное обеспечение и иные выплаты населению).</t>
  </si>
  <si>
    <t xml:space="preserve">02 4 01 00820 </t>
  </si>
  <si>
    <t>01 5 01 00140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</si>
  <si>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 (Закупка товаров, работ и услуг для государственных (муниципальных) нужд).</t>
  </si>
  <si>
    <t>Пожарная безопасность образовательных учреждений Лухского муниципального района. (Закупка товаров, работ и услуг для государственных (муниципальных) нужд)</t>
  </si>
  <si>
    <t>Организация проведения мероприятий по особо охраняемым природным территориям Лухского муниципального района. (Закупка товаров, работ и услуг для государственных (муниципальных) нужд).</t>
  </si>
  <si>
    <t>Расходы на тепло - и водоснабжение поселений, входящих в состав Лухского муниципального района (Иные бюджетные ассигнования)</t>
  </si>
  <si>
    <t>40 9 00 90030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</si>
  <si>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помещений.(Социальное обеспечение и иные выплаты населению).</t>
  </si>
  <si>
    <t>08 6 01 R0820</t>
  </si>
  <si>
    <t xml:space="preserve"> Мероприятия в области молодёжной политики в части закрепления молодых специалистов в учреждениях социальной сферы Лухского муниципального района(Социальное обеспечение и иные выплаты населению).</t>
  </si>
  <si>
    <t>08 5 01 00400</t>
  </si>
  <si>
    <t>Развитие малого и среднего предпринимательства Лухского муниципального(Иные бюджетные ассигнования).</t>
  </si>
  <si>
    <t xml:space="preserve">05 1 01 S0510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</si>
  <si>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</si>
  <si>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</si>
  <si>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объектов растительного и животного мира и среды их обитания</t>
  </si>
  <si>
    <t>Расходы на разработку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территорий.(Закупка товаров, работ и услуг для обеспечения государственных (муниципальных) нужд).</t>
  </si>
  <si>
    <t>03 1 01 S6200</t>
  </si>
  <si>
    <t>Осуществление полномочий по созданию и организации деятельности комиссий по делам несовершеннолетних и защите их прав.(Закупка товаров, работ и услуг для государственных (муниципальных) нужд).</t>
  </si>
  <si>
    <t>Главный распорядитель бюджетных средств - Совет Лухского муниципального района</t>
  </si>
  <si>
    <t>40 9 00 90040</t>
  </si>
  <si>
    <t xml:space="preserve"> "Обеспечение деятельности финансовых, налоговых и таможенных органов и органов финансового (финансово-бюджетного) надзора" </t>
  </si>
  <si>
    <t xml:space="preserve">Обеспечение деятельности контрольно-счётного органа Лухского муниципального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</si>
  <si>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Обеспечение деятельности контрольно-счётного органа Лухского муниципального района.(Закупка товаров, работ и услуг для государственных (муниципальных) нужд).</t>
  </si>
  <si>
    <t>Расходы на создание условий для оказания медицинской помощи населению на территории муниципального района (Иные бюджетные ассигнования)</t>
  </si>
  <si>
    <t>08 4 01 00870</t>
  </si>
  <si>
    <t xml:space="preserve">01 2 01 L3041 </t>
  </si>
  <si>
    <t xml:space="preserve">Развитие автомобильных дорог общего пользования местного значения Лухского муниципального района Ивановской области.(Закупка товаров, работ и услуг для обеспечения государственных (муниципальных) нужд). </t>
  </si>
  <si>
    <t>05 1 01 00270</t>
  </si>
  <si>
    <t xml:space="preserve"> 01 3 01 S1420  </t>
  </si>
  <si>
    <t>Расходы администрации Лухского муниципального района на исполнение полномочий по решению вопросов местного значения(Расходы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</si>
  <si>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Расходы администрации Лухского муниципального района на исполнение полномочий по решению вопросов местного значения (Закупка товаров, работ и услуг для государственных (муниципальных) нужд).</t>
  </si>
  <si>
    <t>Укрепление материально-технической базы муниципальных образовательных организаций Ивановской области .(Закупка товаров, работ и услуг для обеспечения государственных (муниципальных) нужд).</t>
  </si>
  <si>
    <t>01 2 01 S1950</t>
  </si>
  <si>
    <t>Укрепление материально-технической базы муниципальных образовательных организаций Ивановской области (Предоставление субсидий бюджетным, автономным учреждениям и иным некоммерческим организациям).</t>
  </si>
  <si>
    <t xml:space="preserve"> Другие вопросы в области здравоохранения</t>
  </si>
  <si>
    <t>Укрепление материально-технической базы детских дошкольных учреждений Лухского муниципального района за счёт средств местного бюджета.(Закупка товаров, работ и услуг для  обеспечения государственных (муниципальных) нужд)</t>
  </si>
  <si>
    <t>Укрепление материально-технической базы образовательных организаций Лухского муниципального района за счет средств местного бюджета.(Закупка товаров, работ и услуг для обеспечения государственных (муниципальных) нужд)</t>
  </si>
  <si>
    <t>Укрепление материально-технической базы образовательных организаций Лухского муниципального района за счет средств местного бюджета.(Предоставление субсидий бюджетным, автономным учреждениям и иным некоммерческим организациям)</t>
  </si>
  <si>
    <t>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.  (Закупка товаров, работ и услуг для обеспечения государственных (муниципальных) нужд).</t>
  </si>
  <si>
    <t>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(Предоставление субсидий бюджетным, автономным учреждениям и иным некоммерческим организациям).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</si>
  <si>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Федерации(Закупка товаров, работ и услуг для государственных (муниципальных) нужд).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</si>
  <si>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 (Закупка товаров, работ и услуг для государственных (муниципальных) нужд).</t>
  </si>
  <si>
    <t xml:space="preserve"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 (Предоставление субсидий бюджетным, автономным учреждениям и иным некоммерческим организациям). </t>
  </si>
  <si>
    <t>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владельцев(Закупка товаров, работ и услуг для государственных (муниципальных) нужд).</t>
  </si>
  <si>
    <t>Софинансирование расходов по организации отдыха детей в каникулярное время в части организации двухразового питания в лагерях дневного пребывания.(Закупка товаров, работ и услуг для государственных (муниципальных) нужд).</t>
  </si>
  <si>
    <t>Софинансирование расходов по организации отдыха детей в каникулярное время в части организации двухразового питания в лагерях дневного пребывания.(Предоставление субсидий бюджетным, автономным учреждениям и иным некоммерческим организациям)</t>
  </si>
  <si>
    <t>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области.(Предоставление субсидий бюджетным, автономным учреждениям и иным некоммерческим организациям).</t>
  </si>
  <si>
    <t>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области(Предоставление субсидий бюджетным, автономным учреждениям и иным некоммерческим организациям).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</si>
  <si>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организациях(организация бесплатного горячего питания обучающихся, получающих начальное общее образование в муниципальных образовательных организациях).(Закупка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</si>
  <si>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организациях(организация бесплатного горячего питания обучающихся, получающих начальное общее образование в муниципальных образовательных организациях)(Предоставление субсидий бюджетным, автономным учреждениям и иным некоммерческим организациям)</t>
  </si>
  <si>
    <t xml:space="preserve">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 (Закупка товаров, работ и услуг для государственных (муниципальных) нужд)</t>
  </si>
  <si>
    <t>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области(Предоставление субсидий бюджетным, автономным учреждениям и иным некоммерческим организациям)</t>
  </si>
  <si>
    <t>Софинансирование расходов,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области(Предоставление субсидий бюджетным, автономным учреждениям и иным некоммерческим организациям)</t>
  </si>
  <si>
    <t>Обеспечение функционирования модели  персонифицированного финансирования дополнительного образования детей.(Предоставление субсидий бюджетным, автономным учреждениям и иным некоммерческим организациям)</t>
  </si>
  <si>
    <t xml:space="preserve">01 3 02 00880 </t>
  </si>
  <si>
    <t xml:space="preserve">Обеспечение деятельности МКУ «Управление административно-хозяйственного обеспечения».(Расходы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</si>
  <si>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 xml:space="preserve">Обеспечение деятельности МКУ «Управление административно-хозяйственного обеспечения».(Закупка товаров, работ и услуг для государственных (муниципальных) нужд). </t>
  </si>
  <si>
    <t xml:space="preserve">07 1 02 00890 </t>
  </si>
  <si>
    <t>Мероприятия  по обеспечению отдыха, оздоровления и занятости детей на территории Лухского муниципального района  (Закупка товаров, работ и услуг для государственных (муниципальных) нужд).</t>
  </si>
  <si>
    <t>Резервные фонды  администрации Лухского муниципального района. (Иные бюджетные ассигнования)</t>
  </si>
  <si>
    <t>Обеспечение деятельности МКУ «Управление административно-хозяйственного обеспечения»(Иные бюджетные ассигнования)</t>
  </si>
  <si>
    <t>Сумма 2023 год по грбс</t>
  </si>
  <si>
    <t xml:space="preserve">"О районном бюджете  на 2023 год и плановый период 2024 и 2025 годов" </t>
  </si>
  <si>
    <t>Сумма 2024 год по грбс</t>
  </si>
  <si>
    <t>Сумма 2025 год по грбс</t>
  </si>
  <si>
    <t xml:space="preserve">01 3 02 S1950 </t>
  </si>
  <si>
    <t>Подготовка проектов межевания земельных участков и на проведение кадастровых работ (Закупка товаров, работ и услуг для обеспечения  государственных (муниципальных) нужд).</t>
  </si>
  <si>
    <t>приложению №7</t>
  </si>
  <si>
    <t>Ведомственная структура расходов районного бюджета на 2024 и 2025 годы</t>
  </si>
  <si>
    <t>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библиотек..(Предоставление субсидий бюджетным, автономным учреждениям и иным некоммерческим организациям).</t>
  </si>
  <si>
    <t>04 3 01 L5191</t>
  </si>
  <si>
    <t>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обучающимся, получающим основное общее и среднее общее образование в муниципальных образовательных организациях, из числа детей граждан, принимающих участие (принимавших участие, в том числе погибших (умерших)) в специальной военной операции, проводимой с 24 февраля 2022 года, из числа военнослужащих и сотрудников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граждан Российской Федерации, заключивших контракт о добровольном содействии в выполнении задач, возложенных на Вооруженные Силы Российской Федерации,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а также граждан, призванных на военную службу по мобилизации в Вооруженные Силы Российской Федерации(Закупка товаров, работ и услуг для обеспечения государственных (муниципальных) нужд)</t>
  </si>
  <si>
    <t>0120189700</t>
  </si>
  <si>
    <t xml:space="preserve">17 1 02 L5990  </t>
  </si>
  <si>
    <t>Развитие малого и среднего предпринимательства Лухского муниципального.(Закупка товаров, работ и услуг для обеспечения  государственных (муниципальных) нужд).</t>
  </si>
  <si>
    <r>
      <t>06 2 01 00310</t>
    </r>
    <r>
      <rPr>
        <sz val="14"/>
        <color rgb="FF000000"/>
        <rFont val="Times New Roman"/>
        <family val="1"/>
        <charset val="204"/>
      </rPr>
      <t xml:space="preserve"> </t>
    </r>
  </si>
  <si>
    <t>01 2 01 L3031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</si>
  <si>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</si>
  <si>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 2  EВ 51792 </t>
  </si>
  <si>
    <t>100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</si>
  <si>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организациях).(Предоставление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</si>
</sst>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>
  <fonts count="38"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9">
    <xf numFmtId="0" fontId="0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6" applyNumberFormat="0" applyAlignment="0" applyProtection="0"/>
    <xf numFmtId="0" fontId="11" fillId="28" borderId="7" applyNumberFormat="0" applyAlignment="0" applyProtection="0"/>
    <xf numFmtId="0" fontId="12" fillId="28" borderId="6" applyNumberFormat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29" borderId="12" applyNumberFormat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8" fillId="0" borderId="0"/>
    <xf numFmtId="0" fontId="20" fillId="31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32" borderId="13" applyNumberFormat="0" applyFont="0" applyAlignment="0" applyProtection="0"/>
    <xf numFmtId="0" fontId="8" fillId="32" borderId="13" applyNumberFormat="0" applyFont="0" applyAlignment="0" applyProtection="0"/>
    <xf numFmtId="0" fontId="8" fillId="32" borderId="13" applyNumberFormat="0" applyFont="0" applyAlignment="0" applyProtection="0"/>
    <xf numFmtId="0" fontId="8" fillId="32" borderId="13" applyNumberFormat="0" applyFont="0" applyAlignment="0" applyProtection="0"/>
    <xf numFmtId="0" fontId="8" fillId="32" borderId="13" applyNumberFormat="0" applyFont="0" applyAlignment="0" applyProtection="0"/>
    <xf numFmtId="0" fontId="22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33" borderId="0" applyNumberFormat="0" applyBorder="0" applyAlignment="0" applyProtection="0"/>
    <xf numFmtId="4" fontId="36" fillId="0" borderId="23">
      <alignment horizontal="right" vertical="top" shrinkToFit="1"/>
    </xf>
    <xf numFmtId="1" fontId="37" fillId="0" borderId="23">
      <alignment horizontal="center" vertical="top" shrinkToFit="1"/>
    </xf>
  </cellStyleXfs>
  <cellXfs count="131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5" fillId="2" borderId="1" xfId="36" applyNumberFormat="1" applyFont="1" applyFill="1" applyBorder="1" applyAlignment="1">
      <alignment horizontal="center" shrinkToFit="1"/>
    </xf>
    <xf numFmtId="0" fontId="5" fillId="0" borderId="0" xfId="0" applyFont="1"/>
    <xf numFmtId="0" fontId="6" fillId="0" borderId="0" xfId="0" applyFont="1"/>
    <xf numFmtId="0" fontId="2" fillId="0" borderId="4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5" fillId="0" borderId="0" xfId="0" applyFont="1" applyAlignment="1">
      <alignment wrapText="1"/>
    </xf>
    <xf numFmtId="0" fontId="25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5" fillId="2" borderId="1" xfId="36" applyFont="1" applyFill="1" applyBorder="1" applyAlignment="1">
      <alignment vertical="top" wrapText="1"/>
    </xf>
    <xf numFmtId="0" fontId="25" fillId="0" borderId="0" xfId="0" applyFont="1" applyAlignment="1">
      <alignment horizontal="justify"/>
    </xf>
    <xf numFmtId="0" fontId="1" fillId="0" borderId="4" xfId="0" applyFont="1" applyBorder="1" applyAlignment="1">
      <alignment horizontal="center" wrapText="1"/>
    </xf>
    <xf numFmtId="0" fontId="30" fillId="0" borderId="16" xfId="0" applyFont="1" applyBorder="1" applyAlignment="1">
      <alignment wrapText="1"/>
    </xf>
    <xf numFmtId="0" fontId="30" fillId="0" borderId="4" xfId="0" applyFont="1" applyBorder="1" applyAlignment="1">
      <alignment horizontal="center" wrapText="1"/>
    </xf>
    <xf numFmtId="0" fontId="25" fillId="34" borderId="4" xfId="0" applyFont="1" applyFill="1" applyBorder="1" applyAlignment="1">
      <alignment wrapText="1"/>
    </xf>
    <xf numFmtId="0" fontId="29" fillId="0" borderId="17" xfId="0" applyNumberFormat="1" applyFont="1" applyBorder="1" applyAlignment="1">
      <alignment wrapText="1"/>
    </xf>
    <xf numFmtId="0" fontId="29" fillId="0" borderId="1" xfId="0" applyFont="1" applyBorder="1" applyAlignment="1">
      <alignment vertical="top" wrapText="1"/>
    </xf>
    <xf numFmtId="0" fontId="29" fillId="0" borderId="1" xfId="0" applyNumberFormat="1" applyFont="1" applyBorder="1" applyAlignment="1">
      <alignment vertical="top" wrapText="1"/>
    </xf>
    <xf numFmtId="49" fontId="5" fillId="0" borderId="0" xfId="0" applyNumberFormat="1" applyFont="1"/>
    <xf numFmtId="49" fontId="1" fillId="0" borderId="1" xfId="0" applyNumberFormat="1" applyFont="1" applyBorder="1" applyAlignment="1">
      <alignment horizontal="center" wrapText="1"/>
    </xf>
    <xf numFmtId="0" fontId="32" fillId="0" borderId="18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32" fillId="0" borderId="20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vertical="center" wrapText="1"/>
    </xf>
    <xf numFmtId="0" fontId="30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49" fontId="28" fillId="0" borderId="1" xfId="0" applyNumberFormat="1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vertical="top" wrapText="1"/>
    </xf>
    <xf numFmtId="0" fontId="30" fillId="0" borderId="1" xfId="0" applyFont="1" applyBorder="1" applyAlignment="1">
      <alignment horizontal="center" wrapText="1"/>
    </xf>
    <xf numFmtId="0" fontId="26" fillId="0" borderId="4" xfId="0" applyFont="1" applyBorder="1" applyAlignment="1">
      <alignment vertical="top" wrapText="1"/>
    </xf>
    <xf numFmtId="0" fontId="29" fillId="0" borderId="4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justify" vertical="top"/>
    </xf>
    <xf numFmtId="0" fontId="25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horizontal="justify" vertical="top" wrapText="1"/>
    </xf>
    <xf numFmtId="0" fontId="29" fillId="0" borderId="1" xfId="0" applyFont="1" applyBorder="1" applyAlignment="1">
      <alignment horizontal="justify" vertical="top"/>
    </xf>
    <xf numFmtId="0" fontId="25" fillId="2" borderId="1" xfId="36" applyNumberFormat="1" applyFont="1" applyFill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49" fontId="7" fillId="2" borderId="1" xfId="36" applyNumberFormat="1" applyFont="1" applyFill="1" applyBorder="1" applyAlignment="1">
      <alignment horizontal="center" shrinkToFit="1"/>
    </xf>
    <xf numFmtId="0" fontId="2" fillId="0" borderId="3" xfId="0" applyFont="1" applyBorder="1" applyAlignment="1">
      <alignment horizontal="center" wrapText="1"/>
    </xf>
    <xf numFmtId="0" fontId="27" fillId="0" borderId="16" xfId="0" applyFont="1" applyBorder="1" applyAlignment="1">
      <alignment vertical="top" wrapText="1"/>
    </xf>
    <xf numFmtId="0" fontId="25" fillId="0" borderId="16" xfId="0" applyFont="1" applyBorder="1" applyAlignment="1">
      <alignment vertical="top" wrapText="1"/>
    </xf>
    <xf numFmtId="0" fontId="28" fillId="0" borderId="2" xfId="0" applyFont="1" applyBorder="1" applyAlignment="1">
      <alignment horizontal="center" wrapText="1"/>
    </xf>
    <xf numFmtId="0" fontId="30" fillId="0" borderId="2" xfId="0" applyFont="1" applyBorder="1" applyAlignment="1">
      <alignment horizontal="center" wrapText="1"/>
    </xf>
    <xf numFmtId="0" fontId="27" fillId="0" borderId="1" xfId="0" applyFont="1" applyBorder="1" applyAlignment="1">
      <alignment vertical="top"/>
    </xf>
    <xf numFmtId="0" fontId="28" fillId="0" borderId="1" xfId="0" applyFont="1" applyBorder="1" applyAlignment="1">
      <alignment horizontal="center" vertical="top" wrapText="1"/>
    </xf>
    <xf numFmtId="0" fontId="25" fillId="0" borderId="1" xfId="0" applyNumberFormat="1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9" fillId="0" borderId="2" xfId="0" applyFont="1" applyBorder="1" applyAlignment="1">
      <alignment vertical="top" wrapText="1"/>
    </xf>
    <xf numFmtId="0" fontId="28" fillId="0" borderId="2" xfId="0" applyFont="1" applyBorder="1" applyAlignment="1">
      <alignment vertical="top" wrapText="1"/>
    </xf>
    <xf numFmtId="0" fontId="25" fillId="0" borderId="2" xfId="0" applyFont="1" applyBorder="1" applyAlignment="1">
      <alignment horizontal="justify"/>
    </xf>
    <xf numFmtId="0" fontId="29" fillId="0" borderId="2" xfId="0" applyNumberFormat="1" applyFont="1" applyBorder="1" applyAlignment="1">
      <alignment vertical="top" wrapText="1"/>
    </xf>
    <xf numFmtId="0" fontId="27" fillId="2" borderId="1" xfId="36" applyFont="1" applyFill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29" fillId="0" borderId="1" xfId="0" applyFont="1" applyFill="1" applyBorder="1" applyAlignment="1">
      <alignment wrapText="1"/>
    </xf>
    <xf numFmtId="2" fontId="34" fillId="0" borderId="1" xfId="0" applyNumberFormat="1" applyFont="1" applyBorder="1" applyAlignment="1">
      <alignment horizontal="center" wrapText="1"/>
    </xf>
    <xf numFmtId="2" fontId="35" fillId="0" borderId="1" xfId="0" applyNumberFormat="1" applyFont="1" applyBorder="1" applyAlignment="1">
      <alignment horizontal="center" wrapText="1"/>
    </xf>
    <xf numFmtId="49" fontId="33" fillId="2" borderId="1" xfId="36" applyNumberFormat="1" applyFont="1" applyFill="1" applyBorder="1" applyAlignment="1">
      <alignment horizontal="center" shrinkToFit="1"/>
    </xf>
    <xf numFmtId="0" fontId="27" fillId="0" borderId="1" xfId="0" applyFont="1" applyBorder="1" applyAlignment="1">
      <alignment horizontal="center"/>
    </xf>
    <xf numFmtId="0" fontId="29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49" fontId="27" fillId="2" borderId="1" xfId="36" applyNumberFormat="1" applyFont="1" applyFill="1" applyBorder="1" applyAlignment="1">
      <alignment horizontal="center" shrinkToFit="1"/>
    </xf>
    <xf numFmtId="0" fontId="25" fillId="0" borderId="0" xfId="0" applyFont="1" applyAlignment="1">
      <alignment horizontal="center"/>
    </xf>
    <xf numFmtId="0" fontId="25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wrapText="1"/>
    </xf>
    <xf numFmtId="0" fontId="27" fillId="0" borderId="3" xfId="0" applyFont="1" applyBorder="1" applyAlignment="1">
      <alignment horizontal="center" wrapText="1"/>
    </xf>
    <xf numFmtId="0" fontId="25" fillId="2" borderId="1" xfId="36" applyFont="1" applyFill="1" applyBorder="1" applyAlignment="1">
      <alignment horizontal="center" wrapText="1"/>
    </xf>
    <xf numFmtId="0" fontId="25" fillId="2" borderId="1" xfId="36" applyNumberFormat="1" applyFont="1" applyFill="1" applyBorder="1" applyAlignment="1">
      <alignment horizontal="center" wrapText="1"/>
    </xf>
    <xf numFmtId="0" fontId="29" fillId="0" borderId="3" xfId="0" applyFont="1" applyBorder="1" applyAlignment="1">
      <alignment horizontal="center" wrapText="1"/>
    </xf>
    <xf numFmtId="0" fontId="5" fillId="2" borderId="3" xfId="36" applyFont="1" applyFill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29" fillId="0" borderId="4" xfId="0" applyFont="1" applyBorder="1" applyAlignment="1">
      <alignment horizontal="center" wrapText="1"/>
    </xf>
    <xf numFmtId="0" fontId="29" fillId="0" borderId="17" xfId="0" applyFont="1" applyBorder="1" applyAlignment="1">
      <alignment horizontal="center" wrapText="1"/>
    </xf>
    <xf numFmtId="0" fontId="25" fillId="0" borderId="1" xfId="0" applyNumberFormat="1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2" fontId="3" fillId="34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4" fillId="0" borderId="1" xfId="0" applyNumberFormat="1" applyFont="1" applyBorder="1"/>
    <xf numFmtId="2" fontId="3" fillId="2" borderId="1" xfId="36" applyNumberFormat="1" applyFont="1" applyFill="1" applyBorder="1" applyAlignment="1">
      <alignment horizontal="center" shrinkToFit="1"/>
    </xf>
    <xf numFmtId="2" fontId="4" fillId="0" borderId="1" xfId="0" applyNumberFormat="1" applyFont="1" applyFill="1" applyBorder="1"/>
    <xf numFmtId="0" fontId="26" fillId="0" borderId="1" xfId="0" applyFont="1" applyBorder="1" applyAlignment="1">
      <alignment horizontal="center"/>
    </xf>
    <xf numFmtId="0" fontId="25" fillId="0" borderId="1" xfId="0" applyFont="1" applyBorder="1"/>
    <xf numFmtId="2" fontId="35" fillId="34" borderId="1" xfId="0" applyNumberFormat="1" applyFont="1" applyFill="1" applyBorder="1" applyAlignment="1">
      <alignment horizontal="center" wrapText="1"/>
    </xf>
    <xf numFmtId="2" fontId="6" fillId="0" borderId="0" xfId="0" applyNumberFormat="1" applyFont="1"/>
    <xf numFmtId="0" fontId="25" fillId="2" borderId="1" xfId="36" applyFont="1" applyFill="1" applyBorder="1" applyAlignment="1">
      <alignment wrapText="1"/>
    </xf>
    <xf numFmtId="2" fontId="4" fillId="34" borderId="1" xfId="36" applyNumberFormat="1" applyFont="1" applyFill="1" applyBorder="1" applyAlignment="1">
      <alignment horizontal="center" shrinkToFit="1"/>
    </xf>
    <xf numFmtId="0" fontId="30" fillId="0" borderId="22" xfId="0" applyFont="1" applyBorder="1" applyAlignment="1">
      <alignment wrapText="1"/>
    </xf>
    <xf numFmtId="0" fontId="30" fillId="0" borderId="2" xfId="0" quotePrefix="1" applyFont="1" applyBorder="1" applyAlignment="1">
      <alignment horizontal="center" wrapText="1"/>
    </xf>
    <xf numFmtId="0" fontId="26" fillId="0" borderId="2" xfId="0" applyNumberFormat="1" applyFont="1" applyBorder="1" applyAlignment="1">
      <alignment vertical="top" wrapText="1"/>
    </xf>
    <xf numFmtId="0" fontId="28" fillId="0" borderId="2" xfId="0" quotePrefix="1" applyFont="1" applyBorder="1" applyAlignment="1">
      <alignment horizontal="center" wrapText="1"/>
    </xf>
    <xf numFmtId="0" fontId="27" fillId="0" borderId="1" xfId="0" applyFont="1" applyBorder="1"/>
    <xf numFmtId="0" fontId="28" fillId="0" borderId="4" xfId="0" applyFont="1" applyBorder="1" applyAlignment="1">
      <alignment horizontal="center" wrapText="1"/>
    </xf>
    <xf numFmtId="2" fontId="34" fillId="34" borderId="1" xfId="0" applyNumberFormat="1" applyFont="1" applyFill="1" applyBorder="1" applyAlignment="1">
      <alignment horizontal="center" wrapText="1"/>
    </xf>
    <xf numFmtId="0" fontId="27" fillId="0" borderId="1" xfId="0" applyFont="1" applyBorder="1" applyAlignment="1">
      <alignment wrapText="1"/>
    </xf>
    <xf numFmtId="0" fontId="25" fillId="0" borderId="4" xfId="0" applyFont="1" applyBorder="1" applyAlignment="1"/>
    <xf numFmtId="2" fontId="4" fillId="34" borderId="1" xfId="0" applyNumberFormat="1" applyFont="1" applyFill="1" applyBorder="1" applyAlignment="1">
      <alignment horizontal="center"/>
    </xf>
    <xf numFmtId="0" fontId="29" fillId="0" borderId="1" xfId="0" applyFont="1" applyBorder="1"/>
    <xf numFmtId="0" fontId="6" fillId="0" borderId="1" xfId="0" applyFont="1" applyBorder="1"/>
    <xf numFmtId="2" fontId="4" fillId="34" borderId="1" xfId="0" applyNumberFormat="1" applyFont="1" applyFill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49" fontId="6" fillId="0" borderId="0" xfId="0" applyNumberFormat="1" applyFont="1"/>
    <xf numFmtId="0" fontId="6" fillId="0" borderId="1" xfId="0" applyFont="1" applyBorder="1" applyAlignment="1">
      <alignment horizontal="right"/>
    </xf>
    <xf numFmtId="0" fontId="29" fillId="0" borderId="1" xfId="0" applyFont="1" applyFill="1" applyBorder="1"/>
    <xf numFmtId="0" fontId="25" fillId="0" borderId="1" xfId="0" quotePrefix="1" applyFont="1" applyBorder="1" applyAlignment="1">
      <alignment horizontal="center"/>
    </xf>
    <xf numFmtId="0" fontId="26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26" fillId="0" borderId="15" xfId="0" applyFont="1" applyBorder="1" applyAlignment="1">
      <alignment horizontal="center" vertical="top" wrapText="1"/>
    </xf>
    <xf numFmtId="0" fontId="26" fillId="0" borderId="20" xfId="0" applyFont="1" applyBorder="1" applyAlignment="1">
      <alignment horizontal="center" vertical="top" wrapText="1"/>
    </xf>
    <xf numFmtId="0" fontId="32" fillId="0" borderId="18" xfId="0" applyFont="1" applyBorder="1" applyAlignment="1">
      <alignment horizontal="center" vertical="top" wrapText="1"/>
    </xf>
    <xf numFmtId="0" fontId="32" fillId="0" borderId="20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32" fillId="0" borderId="19" xfId="0" applyFont="1" applyBorder="1" applyAlignment="1">
      <alignment horizontal="center" vertical="top" wrapText="1"/>
    </xf>
    <xf numFmtId="0" fontId="32" fillId="0" borderId="21" xfId="0" applyFont="1" applyBorder="1" applyAlignment="1">
      <alignment horizontal="center" vertical="top" wrapText="1"/>
    </xf>
    <xf numFmtId="0" fontId="25" fillId="0" borderId="0" xfId="0" applyFont="1"/>
  </cellXfs>
  <cellStyles count="4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4" xfId="48"/>
    <cellStyle name="xl37" xfId="47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3" xfId="36"/>
    <cellStyle name="Плохой" xfId="37" builtinId="27" customBuiltin="1"/>
    <cellStyle name="Пояснение" xfId="38" builtinId="53" customBuiltin="1"/>
    <cellStyle name="Примечание 2" xfId="39"/>
    <cellStyle name="Примечание 3" xfId="40"/>
    <cellStyle name="Примечание 4" xfId="41"/>
    <cellStyle name="Примечание 5" xfId="42"/>
    <cellStyle name="Примечание 6" xfId="43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7%20%20&#1082;%20&#1073;&#1102;&#1078;&#1077;&#1090;&#1091;%202020&#1074;&#1090;&#1086;&#1088;&#1086;&#1077;%20&#1095;&#1090;&#1077;&#1085;&#1080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6"/>
    </sheetNames>
    <sheetDataSet>
      <sheetData sheetId="0" refreshError="1">
        <row r="13">
          <cell r="D13">
            <v>4924003</v>
          </cell>
        </row>
        <row r="96">
          <cell r="D96">
            <v>210588</v>
          </cell>
        </row>
        <row r="100">
          <cell r="D100">
            <v>44253</v>
          </cell>
        </row>
        <row r="149">
          <cell r="D149">
            <v>20000</v>
          </cell>
        </row>
        <row r="204">
          <cell r="D204">
            <v>236000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8"/>
  <sheetViews>
    <sheetView tabSelected="1" topLeftCell="A50" workbookViewId="0">
      <selection activeCell="I54" sqref="I54"/>
    </sheetView>
  </sheetViews>
  <sheetFormatPr defaultRowHeight="15"/>
  <cols>
    <col min="1" max="1" width="80.140625" style="5" customWidth="1"/>
    <col min="2" max="2" width="7.42578125" style="5" customWidth="1"/>
    <col min="3" max="3" width="7.5703125" style="5" customWidth="1"/>
    <col min="4" max="4" width="6.42578125" style="5" customWidth="1"/>
    <col min="5" max="5" width="17" style="5" customWidth="1"/>
    <col min="6" max="6" width="6.85546875" style="5" customWidth="1"/>
    <col min="7" max="7" width="18.28515625" style="5" hidden="1" customWidth="1"/>
    <col min="8" max="8" width="19" style="5" customWidth="1"/>
    <col min="9" max="9" width="21" style="5" customWidth="1"/>
    <col min="10" max="16384" width="9.140625" style="5"/>
  </cols>
  <sheetData>
    <row r="1" spans="1:9" ht="15.75">
      <c r="A1" s="4"/>
      <c r="B1" s="4"/>
      <c r="C1" s="4" t="s">
        <v>268</v>
      </c>
      <c r="D1" s="4"/>
      <c r="E1" s="4"/>
      <c r="F1" s="22"/>
      <c r="G1" s="4"/>
    </row>
    <row r="2" spans="1:9" ht="15.75">
      <c r="A2" s="4"/>
      <c r="B2" s="4"/>
      <c r="C2" s="4" t="s">
        <v>0</v>
      </c>
      <c r="D2" s="4"/>
      <c r="E2" s="4"/>
      <c r="F2" s="22"/>
      <c r="G2" s="4"/>
    </row>
    <row r="3" spans="1:9" ht="15.75">
      <c r="A3" s="4"/>
      <c r="B3" s="4"/>
      <c r="C3" s="4" t="s">
        <v>263</v>
      </c>
      <c r="D3" s="4"/>
      <c r="E3" s="4"/>
      <c r="F3" s="22"/>
      <c r="G3" s="4"/>
    </row>
    <row r="4" spans="1:9">
      <c r="A4" s="121" t="s">
        <v>269</v>
      </c>
      <c r="B4" s="121"/>
      <c r="C4" s="121"/>
      <c r="D4" s="121"/>
      <c r="E4" s="121"/>
      <c r="F4" s="121"/>
    </row>
    <row r="5" spans="1:9">
      <c r="A5" s="121"/>
      <c r="B5" s="121"/>
      <c r="C5" s="121"/>
      <c r="D5" s="121"/>
      <c r="E5" s="121"/>
      <c r="F5" s="121"/>
    </row>
    <row r="6" spans="1:9" ht="16.5" thickBot="1">
      <c r="A6" s="122"/>
      <c r="B6" s="122"/>
      <c r="C6" s="122"/>
      <c r="D6" s="122"/>
      <c r="E6" s="122"/>
      <c r="F6" s="122"/>
    </row>
    <row r="7" spans="1:9" ht="31.5">
      <c r="A7" s="123" t="s">
        <v>1</v>
      </c>
      <c r="B7" s="125" t="s">
        <v>76</v>
      </c>
      <c r="C7" s="24" t="s">
        <v>77</v>
      </c>
      <c r="D7" s="125" t="s">
        <v>78</v>
      </c>
      <c r="E7" s="127" t="s">
        <v>2</v>
      </c>
      <c r="F7" s="128" t="s">
        <v>3</v>
      </c>
      <c r="G7" s="25" t="s">
        <v>262</v>
      </c>
      <c r="H7" s="25" t="s">
        <v>264</v>
      </c>
      <c r="I7" s="25" t="s">
        <v>265</v>
      </c>
    </row>
    <row r="8" spans="1:9" ht="15.75">
      <c r="A8" s="124"/>
      <c r="B8" s="126"/>
      <c r="C8" s="26"/>
      <c r="D8" s="126"/>
      <c r="E8" s="126"/>
      <c r="F8" s="129"/>
      <c r="G8" s="27" t="s">
        <v>79</v>
      </c>
      <c r="H8" s="27" t="s">
        <v>79</v>
      </c>
      <c r="I8" s="27" t="s">
        <v>79</v>
      </c>
    </row>
    <row r="9" spans="1:9" ht="56.25">
      <c r="A9" s="12" t="s">
        <v>80</v>
      </c>
      <c r="B9" s="28" t="s">
        <v>81</v>
      </c>
      <c r="C9" s="28"/>
      <c r="D9" s="28"/>
      <c r="E9" s="67"/>
      <c r="F9" s="2"/>
      <c r="G9" s="88">
        <f>G10+G20+G32+G28+G30+G35</f>
        <v>25209824.060000002</v>
      </c>
      <c r="H9" s="88">
        <f>H10+H20+H32+H28+H30+H35+H37</f>
        <v>21873095.239999998</v>
      </c>
      <c r="I9" s="88">
        <f>I10+I20+I32+I28+I30+I35+I37</f>
        <v>15167216.93</v>
      </c>
    </row>
    <row r="10" spans="1:9" ht="18.75">
      <c r="A10" s="29" t="s">
        <v>82</v>
      </c>
      <c r="B10" s="68"/>
      <c r="C10" s="28" t="s">
        <v>83</v>
      </c>
      <c r="D10" s="28">
        <v>13</v>
      </c>
      <c r="E10" s="69"/>
      <c r="F10" s="2"/>
      <c r="G10" s="89">
        <f>SUM(G11:G19)</f>
        <v>12281193</v>
      </c>
      <c r="H10" s="89">
        <f t="shared" ref="H10:I10" si="0">SUM(H11:H19)</f>
        <v>8813857</v>
      </c>
      <c r="I10" s="89">
        <f t="shared" si="0"/>
        <v>8813857</v>
      </c>
    </row>
    <row r="11" spans="1:9" ht="131.25">
      <c r="A11" s="20" t="s">
        <v>84</v>
      </c>
      <c r="B11" s="68"/>
      <c r="C11" s="68" t="s">
        <v>83</v>
      </c>
      <c r="D11" s="68">
        <v>13</v>
      </c>
      <c r="E11" s="69" t="s">
        <v>85</v>
      </c>
      <c r="F11" s="2">
        <v>100</v>
      </c>
      <c r="G11" s="97">
        <v>4759707</v>
      </c>
      <c r="H11" s="112">
        <v>4759707</v>
      </c>
      <c r="I11" s="112">
        <v>4759707</v>
      </c>
    </row>
    <row r="12" spans="1:9" ht="93.75">
      <c r="A12" s="20" t="s">
        <v>86</v>
      </c>
      <c r="B12" s="68"/>
      <c r="C12" s="68" t="s">
        <v>83</v>
      </c>
      <c r="D12" s="68">
        <v>13</v>
      </c>
      <c r="E12" s="69" t="s">
        <v>87</v>
      </c>
      <c r="F12" s="2">
        <v>200</v>
      </c>
      <c r="G12" s="97">
        <v>637998</v>
      </c>
      <c r="H12" s="112">
        <v>637998</v>
      </c>
      <c r="I12" s="112">
        <v>637998</v>
      </c>
    </row>
    <row r="13" spans="1:9" ht="75">
      <c r="A13" s="20" t="s">
        <v>88</v>
      </c>
      <c r="B13" s="68"/>
      <c r="C13" s="68" t="s">
        <v>83</v>
      </c>
      <c r="D13" s="68">
        <v>13</v>
      </c>
      <c r="E13" s="69" t="s">
        <v>21</v>
      </c>
      <c r="F13" s="2">
        <v>800</v>
      </c>
      <c r="G13" s="97">
        <v>2620</v>
      </c>
      <c r="H13" s="112">
        <v>2620</v>
      </c>
      <c r="I13" s="112">
        <v>2620</v>
      </c>
    </row>
    <row r="14" spans="1:9" ht="78.75" customHeight="1">
      <c r="A14" s="30" t="s">
        <v>89</v>
      </c>
      <c r="B14" s="35"/>
      <c r="C14" s="68" t="s">
        <v>83</v>
      </c>
      <c r="D14" s="68">
        <v>13</v>
      </c>
      <c r="E14" s="69" t="s">
        <v>22</v>
      </c>
      <c r="F14" s="2">
        <v>600</v>
      </c>
      <c r="G14" s="97">
        <v>3793532</v>
      </c>
      <c r="H14" s="112">
        <v>2793532</v>
      </c>
      <c r="I14" s="112">
        <v>2793532</v>
      </c>
    </row>
    <row r="15" spans="1:9" ht="78.75" customHeight="1">
      <c r="A15" s="30" t="s">
        <v>73</v>
      </c>
      <c r="B15" s="35"/>
      <c r="C15" s="68" t="s">
        <v>83</v>
      </c>
      <c r="D15" s="68">
        <v>13</v>
      </c>
      <c r="E15" s="69" t="s">
        <v>70</v>
      </c>
      <c r="F15" s="2">
        <v>600</v>
      </c>
      <c r="G15" s="97">
        <v>1614074</v>
      </c>
      <c r="H15" s="112"/>
      <c r="I15" s="112"/>
    </row>
    <row r="16" spans="1:9" ht="75">
      <c r="A16" s="20" t="s">
        <v>90</v>
      </c>
      <c r="B16" s="68"/>
      <c r="C16" s="68" t="s">
        <v>83</v>
      </c>
      <c r="D16" s="68">
        <v>13</v>
      </c>
      <c r="E16" s="69" t="s">
        <v>23</v>
      </c>
      <c r="F16" s="6">
        <v>200</v>
      </c>
      <c r="G16" s="97">
        <v>900000</v>
      </c>
      <c r="H16" s="112">
        <v>300000</v>
      </c>
      <c r="I16" s="112">
        <v>300000</v>
      </c>
    </row>
    <row r="17" spans="1:9" ht="75">
      <c r="A17" s="20" t="s">
        <v>91</v>
      </c>
      <c r="B17" s="68"/>
      <c r="C17" s="68" t="s">
        <v>83</v>
      </c>
      <c r="D17" s="68">
        <v>13</v>
      </c>
      <c r="E17" s="69" t="s">
        <v>24</v>
      </c>
      <c r="F17" s="6">
        <v>200</v>
      </c>
      <c r="G17" s="97">
        <v>320000</v>
      </c>
      <c r="H17" s="112">
        <v>320000</v>
      </c>
      <c r="I17" s="112">
        <v>320000</v>
      </c>
    </row>
    <row r="18" spans="1:9" ht="75">
      <c r="A18" s="10" t="s">
        <v>66</v>
      </c>
      <c r="B18" s="68"/>
      <c r="C18" s="68" t="s">
        <v>83</v>
      </c>
      <c r="D18" s="68">
        <v>13</v>
      </c>
      <c r="E18" s="69" t="s">
        <v>67</v>
      </c>
      <c r="F18" s="17">
        <v>200</v>
      </c>
      <c r="G18" s="65">
        <v>153262</v>
      </c>
      <c r="H18" s="112"/>
      <c r="I18" s="112"/>
    </row>
    <row r="19" spans="1:9" ht="56.25">
      <c r="A19" s="9" t="s">
        <v>57</v>
      </c>
      <c r="B19" s="68"/>
      <c r="C19" s="68" t="s">
        <v>83</v>
      </c>
      <c r="D19" s="68">
        <v>13</v>
      </c>
      <c r="E19" s="70" t="s">
        <v>206</v>
      </c>
      <c r="F19" s="6">
        <v>200</v>
      </c>
      <c r="G19" s="65">
        <v>100000</v>
      </c>
      <c r="H19" s="112"/>
      <c r="I19" s="112"/>
    </row>
    <row r="20" spans="1:9" ht="18.75">
      <c r="A20" s="31" t="s">
        <v>92</v>
      </c>
      <c r="B20" s="66"/>
      <c r="C20" s="71" t="s">
        <v>93</v>
      </c>
      <c r="D20" s="32" t="s">
        <v>94</v>
      </c>
      <c r="E20" s="32"/>
      <c r="F20" s="33"/>
      <c r="G20" s="90">
        <f>G21+G25</f>
        <v>12328631.060000001</v>
      </c>
      <c r="H20" s="90">
        <f t="shared" ref="H20:I20" si="1">H21+H25</f>
        <v>7708373.2200000007</v>
      </c>
      <c r="I20" s="90">
        <f t="shared" si="1"/>
        <v>5826572.9100000001</v>
      </c>
    </row>
    <row r="21" spans="1:9" ht="18.75">
      <c r="A21" s="31" t="s">
        <v>95</v>
      </c>
      <c r="B21" s="66"/>
      <c r="C21" s="71" t="s">
        <v>93</v>
      </c>
      <c r="D21" s="32" t="s">
        <v>96</v>
      </c>
      <c r="E21" s="32"/>
      <c r="F21" s="33"/>
      <c r="G21" s="90">
        <f>G22+G23</f>
        <v>280749.96000000002</v>
      </c>
      <c r="H21" s="90">
        <f>H22+H23+H24</f>
        <v>2181873.2200000002</v>
      </c>
      <c r="I21" s="90">
        <f>I22+I23+I24</f>
        <v>300072.90999999997</v>
      </c>
    </row>
    <row r="22" spans="1:9" ht="93.75">
      <c r="A22" s="30" t="s">
        <v>244</v>
      </c>
      <c r="B22" s="35"/>
      <c r="C22" s="35"/>
      <c r="D22" s="35"/>
      <c r="E22" s="69" t="s">
        <v>26</v>
      </c>
      <c r="F22" s="2">
        <v>200</v>
      </c>
      <c r="G22" s="97">
        <v>70161.960000000006</v>
      </c>
      <c r="H22" s="112">
        <v>21271.16</v>
      </c>
      <c r="I22" s="112">
        <v>21271.16</v>
      </c>
    </row>
    <row r="23" spans="1:9" ht="150">
      <c r="A23" s="16" t="s">
        <v>64</v>
      </c>
      <c r="B23" s="35"/>
      <c r="C23" s="35"/>
      <c r="D23" s="35"/>
      <c r="E23" s="69" t="s">
        <v>65</v>
      </c>
      <c r="F23" s="2">
        <v>200</v>
      </c>
      <c r="G23" s="65">
        <f>'[1]приложение 6'!$D$96</f>
        <v>210588</v>
      </c>
      <c r="H23" s="112"/>
      <c r="I23" s="112"/>
    </row>
    <row r="24" spans="1:9" ht="56.25">
      <c r="A24" s="20" t="s">
        <v>267</v>
      </c>
      <c r="B24" s="68"/>
      <c r="C24" s="35" t="s">
        <v>98</v>
      </c>
      <c r="D24" s="35" t="s">
        <v>101</v>
      </c>
      <c r="E24" s="69" t="s">
        <v>274</v>
      </c>
      <c r="F24" s="6">
        <v>200</v>
      </c>
      <c r="G24" s="92">
        <v>563032.24</v>
      </c>
      <c r="H24" s="118">
        <v>2160602.06</v>
      </c>
      <c r="I24" s="118">
        <v>278801.75</v>
      </c>
    </row>
    <row r="25" spans="1:9" ht="18.75">
      <c r="A25" s="34" t="s">
        <v>97</v>
      </c>
      <c r="B25" s="33"/>
      <c r="C25" s="33" t="s">
        <v>98</v>
      </c>
      <c r="D25" s="33" t="s">
        <v>99</v>
      </c>
      <c r="E25" s="69"/>
      <c r="F25" s="6"/>
      <c r="G25" s="64">
        <f>SUM(G26:G27)</f>
        <v>12047881.1</v>
      </c>
      <c r="H25" s="64">
        <f>SUM(H26:H27)</f>
        <v>5526500</v>
      </c>
      <c r="I25" s="64">
        <f>SUM(I26:I27)</f>
        <v>5526500</v>
      </c>
    </row>
    <row r="26" spans="1:9" ht="75">
      <c r="A26" s="16" t="s">
        <v>227</v>
      </c>
      <c r="B26" s="35"/>
      <c r="C26" s="35" t="s">
        <v>98</v>
      </c>
      <c r="D26" s="35" t="s">
        <v>99</v>
      </c>
      <c r="E26" s="69" t="s">
        <v>228</v>
      </c>
      <c r="F26" s="6">
        <v>200</v>
      </c>
      <c r="G26" s="113">
        <v>5526500</v>
      </c>
      <c r="H26" s="112">
        <v>5526500</v>
      </c>
      <c r="I26" s="112">
        <v>5526500</v>
      </c>
    </row>
    <row r="27" spans="1:9" ht="112.5">
      <c r="A27" s="101" t="s">
        <v>251</v>
      </c>
      <c r="B27" s="35"/>
      <c r="C27" s="35" t="s">
        <v>98</v>
      </c>
      <c r="D27" s="35" t="s">
        <v>99</v>
      </c>
      <c r="E27" s="96" t="s">
        <v>212</v>
      </c>
      <c r="F27" s="17">
        <v>200</v>
      </c>
      <c r="G27" s="97">
        <v>6521381.0999999996</v>
      </c>
      <c r="H27" s="112"/>
      <c r="I27" s="112"/>
    </row>
    <row r="28" spans="1:9" ht="18.75">
      <c r="A28" s="36" t="s">
        <v>100</v>
      </c>
      <c r="B28" s="35"/>
      <c r="C28" s="33" t="s">
        <v>101</v>
      </c>
      <c r="D28" s="33" t="s">
        <v>102</v>
      </c>
      <c r="E28" s="69"/>
      <c r="F28" s="6"/>
      <c r="G28" s="64">
        <f>SUM(G29:G29)</f>
        <v>500000</v>
      </c>
      <c r="H28" s="64">
        <f>SUM(H29:H29)</f>
        <v>0</v>
      </c>
      <c r="I28" s="64">
        <f>SUM(I29:I29)</f>
        <v>0</v>
      </c>
    </row>
    <row r="29" spans="1:9" ht="38.25" customHeight="1">
      <c r="A29" s="63" t="s">
        <v>205</v>
      </c>
      <c r="B29" s="35"/>
      <c r="C29" s="35" t="s">
        <v>101</v>
      </c>
      <c r="D29" s="35" t="s">
        <v>102</v>
      </c>
      <c r="E29" s="72" t="s">
        <v>200</v>
      </c>
      <c r="F29" s="6">
        <v>800</v>
      </c>
      <c r="G29" s="65">
        <v>500000</v>
      </c>
      <c r="H29" s="112"/>
      <c r="I29" s="112"/>
    </row>
    <row r="30" spans="1:9" ht="37.5">
      <c r="A30" s="108" t="s">
        <v>215</v>
      </c>
      <c r="B30" s="35"/>
      <c r="C30" s="28" t="s">
        <v>104</v>
      </c>
      <c r="D30" s="28" t="s">
        <v>129</v>
      </c>
      <c r="E30" s="70"/>
      <c r="F30" s="6"/>
      <c r="G30" s="64">
        <f>G31</f>
        <v>0</v>
      </c>
      <c r="H30" s="64">
        <f>H31</f>
        <v>4824078</v>
      </c>
      <c r="I30" s="64">
        <f>I31</f>
        <v>0</v>
      </c>
    </row>
    <row r="31" spans="1:9" ht="112.5">
      <c r="A31" s="8" t="s">
        <v>216</v>
      </c>
      <c r="B31" s="35"/>
      <c r="C31" s="28" t="s">
        <v>104</v>
      </c>
      <c r="D31" s="28" t="s">
        <v>129</v>
      </c>
      <c r="E31" s="96" t="s">
        <v>217</v>
      </c>
      <c r="F31" s="109">
        <v>200</v>
      </c>
      <c r="G31" s="110"/>
      <c r="H31" s="112">
        <v>4824078</v>
      </c>
      <c r="I31" s="112"/>
    </row>
    <row r="32" spans="1:9" ht="18.75">
      <c r="A32" s="31" t="s">
        <v>103</v>
      </c>
      <c r="B32" s="28"/>
      <c r="C32" s="28" t="s">
        <v>104</v>
      </c>
      <c r="D32" s="28" t="s">
        <v>101</v>
      </c>
      <c r="E32" s="67"/>
      <c r="F32" s="6"/>
      <c r="G32" s="90">
        <f>G33+G34</f>
        <v>100000</v>
      </c>
      <c r="H32" s="90">
        <f t="shared" ref="H32:I32" si="2">H33+H34</f>
        <v>100000</v>
      </c>
      <c r="I32" s="90">
        <f t="shared" si="2"/>
        <v>100000</v>
      </c>
    </row>
    <row r="33" spans="1:9" ht="75">
      <c r="A33" s="38" t="s">
        <v>105</v>
      </c>
      <c r="B33" s="73"/>
      <c r="C33" s="68" t="s">
        <v>104</v>
      </c>
      <c r="D33" s="68" t="s">
        <v>101</v>
      </c>
      <c r="E33" s="69" t="s">
        <v>25</v>
      </c>
      <c r="F33" s="74">
        <v>200</v>
      </c>
      <c r="G33" s="110">
        <v>50000</v>
      </c>
      <c r="H33" s="112">
        <v>50000</v>
      </c>
      <c r="I33" s="112">
        <v>50000</v>
      </c>
    </row>
    <row r="34" spans="1:9" ht="75">
      <c r="A34" s="38" t="s">
        <v>204</v>
      </c>
      <c r="B34" s="73"/>
      <c r="C34" s="68" t="s">
        <v>104</v>
      </c>
      <c r="D34" s="68" t="s">
        <v>101</v>
      </c>
      <c r="E34" s="69" t="s">
        <v>56</v>
      </c>
      <c r="F34" s="74">
        <v>200</v>
      </c>
      <c r="G34" s="110">
        <v>50000</v>
      </c>
      <c r="H34" s="112">
        <v>50000</v>
      </c>
      <c r="I34" s="112">
        <v>50000</v>
      </c>
    </row>
    <row r="35" spans="1:9" ht="22.5" customHeight="1">
      <c r="A35" s="39" t="s">
        <v>235</v>
      </c>
      <c r="B35" s="73"/>
      <c r="C35" s="28" t="s">
        <v>99</v>
      </c>
      <c r="D35" s="28" t="s">
        <v>99</v>
      </c>
      <c r="E35" s="69"/>
      <c r="F35" s="74"/>
      <c r="G35" s="90">
        <f>G36</f>
        <v>0</v>
      </c>
      <c r="H35" s="90">
        <f t="shared" ref="H35:I35" si="3">H36</f>
        <v>0</v>
      </c>
      <c r="I35" s="90">
        <f t="shared" si="3"/>
        <v>0</v>
      </c>
    </row>
    <row r="36" spans="1:9" ht="56.25">
      <c r="A36" s="38" t="s">
        <v>224</v>
      </c>
      <c r="B36" s="73"/>
      <c r="C36" s="68" t="s">
        <v>99</v>
      </c>
      <c r="D36" s="68" t="s">
        <v>99</v>
      </c>
      <c r="E36" s="111" t="s">
        <v>225</v>
      </c>
      <c r="F36" s="74">
        <v>800</v>
      </c>
      <c r="G36" s="97"/>
      <c r="H36" s="112"/>
      <c r="I36" s="112"/>
    </row>
    <row r="37" spans="1:9" ht="18.75">
      <c r="A37" s="103" t="s">
        <v>139</v>
      </c>
      <c r="B37" s="87"/>
      <c r="C37" s="51">
        <v>10</v>
      </c>
      <c r="D37" s="104" t="s">
        <v>93</v>
      </c>
      <c r="E37" s="105"/>
      <c r="F37" s="106"/>
      <c r="G37" s="107">
        <f>G38</f>
        <v>426787.02</v>
      </c>
      <c r="H37" s="107">
        <f t="shared" ref="H37:I37" si="4">H38</f>
        <v>426787.02</v>
      </c>
      <c r="I37" s="107">
        <f t="shared" si="4"/>
        <v>426787.02</v>
      </c>
    </row>
    <row r="38" spans="1:9" ht="93.75">
      <c r="A38" s="60" t="s">
        <v>207</v>
      </c>
      <c r="B38" s="87"/>
      <c r="C38" s="52">
        <v>10</v>
      </c>
      <c r="D38" s="102" t="s">
        <v>93</v>
      </c>
      <c r="E38" s="96" t="s">
        <v>208</v>
      </c>
      <c r="F38" s="17">
        <v>400</v>
      </c>
      <c r="G38" s="97">
        <v>426787.02</v>
      </c>
      <c r="H38" s="112">
        <v>426787.02</v>
      </c>
      <c r="I38" s="112">
        <v>426787.02</v>
      </c>
    </row>
    <row r="39" spans="1:9" ht="37.5">
      <c r="A39" s="34" t="s">
        <v>106</v>
      </c>
      <c r="B39" s="33" t="s">
        <v>107</v>
      </c>
      <c r="C39" s="33"/>
      <c r="D39" s="33"/>
      <c r="E39" s="67"/>
      <c r="F39" s="2"/>
      <c r="G39" s="91">
        <f>G40+G50+G84+G77+G88+G86+G72</f>
        <v>69422669.409999982</v>
      </c>
      <c r="H39" s="91">
        <f>H40+H50+H84+H77+H88+H86+H72</f>
        <v>62534727.300000004</v>
      </c>
      <c r="I39" s="91">
        <f>I40+I50+I84+I77+I88+I86+I72</f>
        <v>60867235.29999999</v>
      </c>
    </row>
    <row r="40" spans="1:9" ht="18.75">
      <c r="A40" s="39" t="s">
        <v>108</v>
      </c>
      <c r="B40" s="73"/>
      <c r="C40" s="1" t="s">
        <v>109</v>
      </c>
      <c r="D40" s="1" t="s">
        <v>83</v>
      </c>
      <c r="E40" s="69"/>
      <c r="F40" s="2"/>
      <c r="G40" s="91">
        <f>SUM(G41:G49)</f>
        <v>18051983.510000002</v>
      </c>
      <c r="H40" s="91">
        <f>SUM(H41:H49)</f>
        <v>14259054.84</v>
      </c>
      <c r="I40" s="91">
        <f>SUM(I41:I49)</f>
        <v>14139535.550000001</v>
      </c>
    </row>
    <row r="41" spans="1:9" ht="112.5">
      <c r="A41" s="40" t="s">
        <v>6</v>
      </c>
      <c r="B41" s="69"/>
      <c r="C41" s="2" t="s">
        <v>109</v>
      </c>
      <c r="D41" s="2" t="s">
        <v>83</v>
      </c>
      <c r="E41" s="69" t="s">
        <v>8</v>
      </c>
      <c r="F41" s="2">
        <v>100</v>
      </c>
      <c r="G41" s="97">
        <v>6524274</v>
      </c>
      <c r="H41" s="115">
        <v>6524274</v>
      </c>
      <c r="I41" s="115">
        <v>6524274</v>
      </c>
    </row>
    <row r="42" spans="1:9" ht="56.25">
      <c r="A42" s="40" t="s">
        <v>110</v>
      </c>
      <c r="B42" s="69"/>
      <c r="C42" s="2" t="s">
        <v>109</v>
      </c>
      <c r="D42" s="2" t="s">
        <v>83</v>
      </c>
      <c r="E42" s="69" t="s">
        <v>7</v>
      </c>
      <c r="F42" s="2">
        <v>200</v>
      </c>
      <c r="G42" s="116">
        <v>4937860</v>
      </c>
      <c r="H42" s="115">
        <v>1504104.84</v>
      </c>
      <c r="I42" s="115">
        <v>1504104.84</v>
      </c>
    </row>
    <row r="43" spans="1:9" ht="37.5">
      <c r="A43" s="40" t="s">
        <v>111</v>
      </c>
      <c r="B43" s="69"/>
      <c r="C43" s="2" t="s">
        <v>109</v>
      </c>
      <c r="D43" s="2" t="s">
        <v>83</v>
      </c>
      <c r="E43" s="69" t="s">
        <v>8</v>
      </c>
      <c r="F43" s="2">
        <v>800</v>
      </c>
      <c r="G43" s="97">
        <v>16000</v>
      </c>
      <c r="H43" s="112">
        <v>5000</v>
      </c>
      <c r="I43" s="112">
        <v>5000</v>
      </c>
    </row>
    <row r="44" spans="1:9" ht="75">
      <c r="A44" s="41" t="s">
        <v>236</v>
      </c>
      <c r="B44" s="73"/>
      <c r="C44" s="2" t="s">
        <v>109</v>
      </c>
      <c r="D44" s="2" t="s">
        <v>83</v>
      </c>
      <c r="E44" s="69" t="s">
        <v>112</v>
      </c>
      <c r="F44" s="2">
        <v>200</v>
      </c>
      <c r="G44" s="97">
        <v>318000</v>
      </c>
      <c r="H44" s="112">
        <v>318000</v>
      </c>
      <c r="I44" s="112">
        <v>198480.71</v>
      </c>
    </row>
    <row r="45" spans="1:9" ht="56.25">
      <c r="A45" s="40" t="s">
        <v>113</v>
      </c>
      <c r="B45" s="69"/>
      <c r="C45" s="2" t="s">
        <v>109</v>
      </c>
      <c r="D45" s="2" t="s">
        <v>83</v>
      </c>
      <c r="E45" s="69" t="s">
        <v>9</v>
      </c>
      <c r="F45" s="2">
        <v>200</v>
      </c>
      <c r="G45" s="97">
        <v>210600</v>
      </c>
      <c r="H45" s="112">
        <v>210600</v>
      </c>
      <c r="I45" s="112">
        <v>210600</v>
      </c>
    </row>
    <row r="46" spans="1:9" ht="168.75">
      <c r="A46" s="42" t="s">
        <v>114</v>
      </c>
      <c r="B46" s="68"/>
      <c r="C46" s="2" t="s">
        <v>109</v>
      </c>
      <c r="D46" s="2" t="s">
        <v>83</v>
      </c>
      <c r="E46" s="69" t="s">
        <v>115</v>
      </c>
      <c r="F46" s="2">
        <v>200</v>
      </c>
      <c r="G46" s="97">
        <v>162216</v>
      </c>
      <c r="H46" s="112">
        <v>162216</v>
      </c>
      <c r="I46" s="112">
        <v>162216</v>
      </c>
    </row>
    <row r="47" spans="1:9" ht="226.5" customHeight="1">
      <c r="A47" s="43" t="s">
        <v>11</v>
      </c>
      <c r="B47" s="75"/>
      <c r="C47" s="2" t="s">
        <v>109</v>
      </c>
      <c r="D47" s="2" t="s">
        <v>83</v>
      </c>
      <c r="E47" s="69" t="s">
        <v>116</v>
      </c>
      <c r="F47" s="2">
        <v>100</v>
      </c>
      <c r="G47" s="97">
        <v>5351265</v>
      </c>
      <c r="H47" s="112">
        <v>5522815</v>
      </c>
      <c r="I47" s="112">
        <v>5522815</v>
      </c>
    </row>
    <row r="48" spans="1:9" ht="188.25" customHeight="1">
      <c r="A48" s="43" t="s">
        <v>202</v>
      </c>
      <c r="B48" s="75"/>
      <c r="C48" s="2" t="s">
        <v>109</v>
      </c>
      <c r="D48" s="2" t="s">
        <v>83</v>
      </c>
      <c r="E48" s="69" t="s">
        <v>116</v>
      </c>
      <c r="F48" s="2">
        <v>200</v>
      </c>
      <c r="G48" s="97">
        <v>26718</v>
      </c>
      <c r="H48" s="112">
        <v>12045</v>
      </c>
      <c r="I48" s="112">
        <v>12045</v>
      </c>
    </row>
    <row r="49" spans="1:9" ht="79.5" customHeight="1">
      <c r="A49" s="43" t="s">
        <v>232</v>
      </c>
      <c r="B49" s="75"/>
      <c r="C49" s="2" t="s">
        <v>109</v>
      </c>
      <c r="D49" s="2" t="s">
        <v>83</v>
      </c>
      <c r="E49" s="69" t="s">
        <v>233</v>
      </c>
      <c r="F49" s="35">
        <v>200</v>
      </c>
      <c r="G49" s="97">
        <v>505050.51</v>
      </c>
      <c r="H49" s="112"/>
      <c r="I49" s="112"/>
    </row>
    <row r="50" spans="1:9" ht="18.75">
      <c r="A50" s="39" t="s">
        <v>117</v>
      </c>
      <c r="B50" s="76"/>
      <c r="C50" s="1" t="s">
        <v>109</v>
      </c>
      <c r="D50" s="1" t="s">
        <v>102</v>
      </c>
      <c r="E50" s="77"/>
      <c r="F50" s="1"/>
      <c r="G50" s="91">
        <f>SUM(G51:G68)</f>
        <v>46011349.639999993</v>
      </c>
      <c r="H50" s="91">
        <f>SUM(H51:H71)</f>
        <v>43533249.920000002</v>
      </c>
      <c r="I50" s="91">
        <f>SUM(I51:I71)</f>
        <v>41985277.209999993</v>
      </c>
    </row>
    <row r="51" spans="1:9" ht="112.5">
      <c r="A51" s="40" t="s">
        <v>12</v>
      </c>
      <c r="B51" s="69"/>
      <c r="C51" s="2" t="s">
        <v>109</v>
      </c>
      <c r="D51" s="2" t="s">
        <v>102</v>
      </c>
      <c r="E51" s="69" t="s">
        <v>118</v>
      </c>
      <c r="F51" s="2">
        <v>100</v>
      </c>
      <c r="G51" s="97">
        <v>220753</v>
      </c>
      <c r="H51" s="112">
        <v>253766</v>
      </c>
      <c r="I51" s="112">
        <v>253766</v>
      </c>
    </row>
    <row r="52" spans="1:9" ht="56.25">
      <c r="A52" s="40" t="s">
        <v>119</v>
      </c>
      <c r="B52" s="69"/>
      <c r="C52" s="2" t="s">
        <v>109</v>
      </c>
      <c r="D52" s="2" t="s">
        <v>102</v>
      </c>
      <c r="E52" s="69" t="s">
        <v>120</v>
      </c>
      <c r="F52" s="2">
        <v>200</v>
      </c>
      <c r="G52" s="97">
        <v>4394976.5599999996</v>
      </c>
      <c r="H52" s="112">
        <v>2394976.56</v>
      </c>
      <c r="I52" s="112">
        <v>2450485</v>
      </c>
    </row>
    <row r="53" spans="1:9" ht="75">
      <c r="A53" s="40" t="s">
        <v>121</v>
      </c>
      <c r="B53" s="69"/>
      <c r="C53" s="2" t="s">
        <v>109</v>
      </c>
      <c r="D53" s="2" t="s">
        <v>102</v>
      </c>
      <c r="E53" s="69" t="s">
        <v>122</v>
      </c>
      <c r="F53" s="2">
        <v>600</v>
      </c>
      <c r="G53" s="97">
        <v>4852200</v>
      </c>
      <c r="H53" s="112">
        <v>2852200</v>
      </c>
      <c r="I53" s="112">
        <v>1852200</v>
      </c>
    </row>
    <row r="54" spans="1:9" ht="43.5" customHeight="1">
      <c r="A54" s="40" t="s">
        <v>14</v>
      </c>
      <c r="B54" s="69"/>
      <c r="C54" s="2" t="s">
        <v>109</v>
      </c>
      <c r="D54" s="2" t="s">
        <v>102</v>
      </c>
      <c r="E54" s="69" t="s">
        <v>13</v>
      </c>
      <c r="F54" s="2">
        <v>800</v>
      </c>
      <c r="G54" s="97">
        <v>15000</v>
      </c>
      <c r="H54" s="112">
        <v>6000</v>
      </c>
      <c r="I54" s="112">
        <v>6000</v>
      </c>
    </row>
    <row r="55" spans="1:9" ht="75">
      <c r="A55" s="38" t="s">
        <v>237</v>
      </c>
      <c r="B55" s="73"/>
      <c r="C55" s="2" t="s">
        <v>109</v>
      </c>
      <c r="D55" s="2" t="s">
        <v>102</v>
      </c>
      <c r="E55" s="69" t="s">
        <v>15</v>
      </c>
      <c r="F55" s="2">
        <v>200</v>
      </c>
      <c r="G55" s="97">
        <v>420000</v>
      </c>
      <c r="H55" s="112">
        <v>420000</v>
      </c>
      <c r="I55" s="112">
        <v>420000</v>
      </c>
    </row>
    <row r="56" spans="1:9" ht="76.5" customHeight="1">
      <c r="A56" s="38" t="s">
        <v>238</v>
      </c>
      <c r="B56" s="73"/>
      <c r="C56" s="2" t="s">
        <v>109</v>
      </c>
      <c r="D56" s="2" t="s">
        <v>102</v>
      </c>
      <c r="E56" s="69" t="s">
        <v>123</v>
      </c>
      <c r="F56" s="2">
        <v>600</v>
      </c>
      <c r="G56" s="97">
        <v>700000</v>
      </c>
      <c r="H56" s="112">
        <v>654183.43999999994</v>
      </c>
      <c r="I56" s="112"/>
    </row>
    <row r="57" spans="1:9" ht="56.25">
      <c r="A57" s="40" t="s">
        <v>203</v>
      </c>
      <c r="B57" s="69"/>
      <c r="C57" s="2" t="s">
        <v>109</v>
      </c>
      <c r="D57" s="2" t="s">
        <v>102</v>
      </c>
      <c r="E57" s="69" t="s">
        <v>124</v>
      </c>
      <c r="F57" s="2">
        <v>200</v>
      </c>
      <c r="G57" s="97">
        <v>182400</v>
      </c>
      <c r="H57" s="112">
        <v>252204</v>
      </c>
      <c r="I57" s="112">
        <v>252204</v>
      </c>
    </row>
    <row r="58" spans="1:9" ht="63" customHeight="1">
      <c r="A58" s="40" t="s">
        <v>125</v>
      </c>
      <c r="B58" s="69"/>
      <c r="C58" s="2" t="s">
        <v>109</v>
      </c>
      <c r="D58" s="2" t="s">
        <v>102</v>
      </c>
      <c r="E58" s="69" t="s">
        <v>124</v>
      </c>
      <c r="F58" s="2">
        <v>600</v>
      </c>
      <c r="G58" s="97">
        <v>62400</v>
      </c>
      <c r="H58" s="112">
        <v>90132</v>
      </c>
      <c r="I58" s="112">
        <v>90132</v>
      </c>
    </row>
    <row r="59" spans="1:9" ht="100.5" customHeight="1">
      <c r="A59" s="20" t="s">
        <v>239</v>
      </c>
      <c r="B59" s="68"/>
      <c r="C59" s="2" t="s">
        <v>109</v>
      </c>
      <c r="D59" s="2" t="s">
        <v>102</v>
      </c>
      <c r="E59" s="69" t="s">
        <v>16</v>
      </c>
      <c r="F59" s="2">
        <v>200</v>
      </c>
      <c r="G59" s="97">
        <v>51030</v>
      </c>
      <c r="H59" s="112">
        <v>34500</v>
      </c>
      <c r="I59" s="112">
        <v>34500</v>
      </c>
    </row>
    <row r="60" spans="1:9" ht="96.75" customHeight="1">
      <c r="A60" s="13" t="s">
        <v>240</v>
      </c>
      <c r="B60" s="78"/>
      <c r="C60" s="2" t="s">
        <v>109</v>
      </c>
      <c r="D60" s="2" t="s">
        <v>102</v>
      </c>
      <c r="E60" s="69" t="s">
        <v>126</v>
      </c>
      <c r="F60" s="2">
        <v>600</v>
      </c>
      <c r="G60" s="97">
        <v>101043.97</v>
      </c>
      <c r="H60" s="112">
        <v>90278</v>
      </c>
      <c r="I60" s="112">
        <v>90278</v>
      </c>
    </row>
    <row r="61" spans="1:9" ht="110.25" customHeight="1">
      <c r="A61" s="99" t="s">
        <v>214</v>
      </c>
      <c r="B61" s="78"/>
      <c r="C61" s="2" t="s">
        <v>109</v>
      </c>
      <c r="D61" s="2" t="s">
        <v>102</v>
      </c>
      <c r="E61" s="96" t="s">
        <v>277</v>
      </c>
      <c r="F61" s="35">
        <v>100</v>
      </c>
      <c r="G61" s="100">
        <v>1406160</v>
      </c>
      <c r="H61" s="112">
        <v>1406160</v>
      </c>
      <c r="I61" s="112">
        <v>1406160</v>
      </c>
    </row>
    <row r="62" spans="1:9" ht="95.25" customHeight="1">
      <c r="A62" s="99" t="s">
        <v>213</v>
      </c>
      <c r="B62" s="78"/>
      <c r="C62" s="2" t="s">
        <v>109</v>
      </c>
      <c r="D62" s="2" t="s">
        <v>102</v>
      </c>
      <c r="E62" s="96" t="s">
        <v>277</v>
      </c>
      <c r="F62" s="35">
        <v>600</v>
      </c>
      <c r="G62" s="100">
        <v>859320</v>
      </c>
      <c r="H62" s="112">
        <v>859320</v>
      </c>
      <c r="I62" s="112">
        <v>859320</v>
      </c>
    </row>
    <row r="63" spans="1:9" ht="243.75">
      <c r="A63" s="44" t="s">
        <v>17</v>
      </c>
      <c r="B63" s="79"/>
      <c r="C63" s="2" t="s">
        <v>109</v>
      </c>
      <c r="D63" s="2" t="s">
        <v>102</v>
      </c>
      <c r="E63" s="69" t="s">
        <v>18</v>
      </c>
      <c r="F63" s="2">
        <v>100</v>
      </c>
      <c r="G63" s="97">
        <v>15381500</v>
      </c>
      <c r="H63" s="112">
        <v>15757050</v>
      </c>
      <c r="I63" s="112">
        <v>15757050</v>
      </c>
    </row>
    <row r="64" spans="1:9" ht="206.25">
      <c r="A64" s="44" t="s">
        <v>127</v>
      </c>
      <c r="B64" s="79"/>
      <c r="C64" s="2" t="s">
        <v>109</v>
      </c>
      <c r="D64" s="2" t="s">
        <v>102</v>
      </c>
      <c r="E64" s="69" t="s">
        <v>18</v>
      </c>
      <c r="F64" s="2">
        <v>200</v>
      </c>
      <c r="G64" s="97">
        <v>182377</v>
      </c>
      <c r="H64" s="112">
        <v>182377</v>
      </c>
      <c r="I64" s="112">
        <v>182377</v>
      </c>
    </row>
    <row r="65" spans="1:9" ht="206.25">
      <c r="A65" s="45" t="s">
        <v>19</v>
      </c>
      <c r="B65" s="73"/>
      <c r="C65" s="2" t="s">
        <v>109</v>
      </c>
      <c r="D65" s="2" t="s">
        <v>102</v>
      </c>
      <c r="E65" s="69" t="s">
        <v>18</v>
      </c>
      <c r="F65" s="3" t="s">
        <v>4</v>
      </c>
      <c r="G65" s="100">
        <v>15240176.75</v>
      </c>
      <c r="H65" s="112">
        <v>15682290</v>
      </c>
      <c r="I65" s="112">
        <v>15682290</v>
      </c>
    </row>
    <row r="66" spans="1:9" ht="130.5" customHeight="1">
      <c r="A66" s="99" t="s">
        <v>249</v>
      </c>
      <c r="B66" s="73"/>
      <c r="C66" s="2" t="s">
        <v>109</v>
      </c>
      <c r="D66" s="2" t="s">
        <v>102</v>
      </c>
      <c r="E66" s="96" t="s">
        <v>226</v>
      </c>
      <c r="F66" s="35">
        <v>200</v>
      </c>
      <c r="G66" s="97">
        <v>305826.55</v>
      </c>
      <c r="H66" s="112">
        <v>472728.64</v>
      </c>
      <c r="I66" s="112">
        <v>486318.97</v>
      </c>
    </row>
    <row r="67" spans="1:9" ht="133.5" customHeight="1">
      <c r="A67" s="99" t="s">
        <v>250</v>
      </c>
      <c r="B67" s="73"/>
      <c r="C67" s="2" t="s">
        <v>109</v>
      </c>
      <c r="D67" s="2" t="s">
        <v>102</v>
      </c>
      <c r="E67" s="96" t="s">
        <v>226</v>
      </c>
      <c r="F67" s="35">
        <v>200</v>
      </c>
      <c r="G67" s="97">
        <v>1131135.3</v>
      </c>
      <c r="H67" s="112">
        <v>992729.64</v>
      </c>
      <c r="I67" s="112">
        <v>1021268.64</v>
      </c>
    </row>
    <row r="68" spans="1:9" ht="233.25" customHeight="1">
      <c r="A68" s="99" t="s">
        <v>272</v>
      </c>
      <c r="B68" s="73"/>
      <c r="C68" s="2" t="s">
        <v>109</v>
      </c>
      <c r="D68" s="2" t="s">
        <v>102</v>
      </c>
      <c r="E68" s="120" t="s">
        <v>273</v>
      </c>
      <c r="F68" s="3" t="s">
        <v>5</v>
      </c>
      <c r="G68" s="112">
        <v>505050.51</v>
      </c>
      <c r="H68" s="112">
        <v>146683.32</v>
      </c>
      <c r="I68" s="112">
        <v>149519.79999999999</v>
      </c>
    </row>
    <row r="69" spans="1:9" ht="144" customHeight="1">
      <c r="A69" s="99" t="s">
        <v>272</v>
      </c>
      <c r="B69" s="73"/>
      <c r="C69" s="2" t="s">
        <v>109</v>
      </c>
      <c r="D69" s="2" t="s">
        <v>102</v>
      </c>
      <c r="E69" s="120" t="s">
        <v>273</v>
      </c>
      <c r="F69" s="3" t="s">
        <v>4</v>
      </c>
      <c r="G69" s="112"/>
      <c r="H69" s="112">
        <v>143683.32</v>
      </c>
      <c r="I69" s="112">
        <v>149419.79999999999</v>
      </c>
    </row>
    <row r="70" spans="1:9" ht="144" customHeight="1">
      <c r="A70" s="99" t="s">
        <v>278</v>
      </c>
      <c r="B70" s="73"/>
      <c r="C70" s="2" t="s">
        <v>109</v>
      </c>
      <c r="D70" s="2" t="s">
        <v>102</v>
      </c>
      <c r="E70" s="96" t="s">
        <v>279</v>
      </c>
      <c r="F70" s="3" t="s">
        <v>280</v>
      </c>
      <c r="G70" s="112"/>
      <c r="H70" s="112">
        <v>420994</v>
      </c>
      <c r="I70" s="112">
        <v>420994</v>
      </c>
    </row>
    <row r="71" spans="1:9" ht="144" customHeight="1">
      <c r="A71" s="99" t="s">
        <v>281</v>
      </c>
      <c r="B71" s="73"/>
      <c r="C71" s="2" t="s">
        <v>109</v>
      </c>
      <c r="D71" s="2" t="s">
        <v>102</v>
      </c>
      <c r="E71" s="130" t="s">
        <v>279</v>
      </c>
      <c r="F71" s="3" t="s">
        <v>4</v>
      </c>
      <c r="G71" s="112"/>
      <c r="H71" s="112">
        <v>420994</v>
      </c>
      <c r="I71" s="112">
        <v>420994</v>
      </c>
    </row>
    <row r="72" spans="1:9" ht="18.75">
      <c r="A72" s="46" t="s">
        <v>128</v>
      </c>
      <c r="B72" s="73"/>
      <c r="C72" s="1" t="s">
        <v>109</v>
      </c>
      <c r="D72" s="1" t="s">
        <v>129</v>
      </c>
      <c r="E72" s="67"/>
      <c r="F72" s="47"/>
      <c r="G72" s="93">
        <f>SUM(G73:G76)</f>
        <v>2240856.6</v>
      </c>
      <c r="H72" s="93">
        <f>SUM(H73:H76)</f>
        <v>1433755.16</v>
      </c>
      <c r="I72" s="93">
        <f>SUM(I73:I76)</f>
        <v>1433755.16</v>
      </c>
    </row>
    <row r="73" spans="1:9" ht="111" customHeight="1">
      <c r="A73" s="10" t="s">
        <v>252</v>
      </c>
      <c r="B73" s="68"/>
      <c r="C73" s="2" t="s">
        <v>109</v>
      </c>
      <c r="D73" s="2" t="s">
        <v>129</v>
      </c>
      <c r="E73" s="96" t="s">
        <v>229</v>
      </c>
      <c r="F73" s="35">
        <v>600</v>
      </c>
      <c r="G73" s="97">
        <v>7980.99</v>
      </c>
      <c r="H73" s="112"/>
      <c r="I73" s="112"/>
    </row>
    <row r="74" spans="1:9" ht="114.75" customHeight="1">
      <c r="A74" s="21" t="s">
        <v>253</v>
      </c>
      <c r="B74" s="68"/>
      <c r="C74" s="2" t="s">
        <v>109</v>
      </c>
      <c r="D74" s="2" t="s">
        <v>129</v>
      </c>
      <c r="E74" s="69" t="s">
        <v>58</v>
      </c>
      <c r="F74" s="2">
        <v>600</v>
      </c>
      <c r="G74" s="97">
        <v>657101.43999999994</v>
      </c>
      <c r="H74" s="112"/>
      <c r="I74" s="112"/>
    </row>
    <row r="75" spans="1:9" ht="74.25" customHeight="1">
      <c r="A75" s="10" t="s">
        <v>254</v>
      </c>
      <c r="B75" s="96"/>
      <c r="C75" s="2" t="s">
        <v>109</v>
      </c>
      <c r="D75" s="2" t="s">
        <v>129</v>
      </c>
      <c r="E75" s="96" t="s">
        <v>255</v>
      </c>
      <c r="F75" s="35">
        <v>600</v>
      </c>
      <c r="G75" s="100">
        <v>1424259.02</v>
      </c>
      <c r="H75" s="112">
        <v>1433755.16</v>
      </c>
      <c r="I75" s="112">
        <v>1433755.16</v>
      </c>
    </row>
    <row r="76" spans="1:9" ht="72.75" customHeight="1">
      <c r="A76" s="10" t="s">
        <v>234</v>
      </c>
      <c r="B76" s="96"/>
      <c r="C76" s="2" t="s">
        <v>109</v>
      </c>
      <c r="D76" s="2" t="s">
        <v>129</v>
      </c>
      <c r="E76" s="96" t="s">
        <v>266</v>
      </c>
      <c r="F76" s="35">
        <v>600</v>
      </c>
      <c r="G76" s="97">
        <v>151515.15</v>
      </c>
      <c r="H76" s="112"/>
      <c r="I76" s="112"/>
    </row>
    <row r="77" spans="1:9" ht="18.75">
      <c r="A77" s="31" t="s">
        <v>130</v>
      </c>
      <c r="B77" s="28"/>
      <c r="C77" s="28" t="s">
        <v>109</v>
      </c>
      <c r="D77" s="28" t="s">
        <v>109</v>
      </c>
      <c r="E77" s="67"/>
      <c r="F77" s="23"/>
      <c r="G77" s="89">
        <f>SUM(G78:G83)</f>
        <v>392152</v>
      </c>
      <c r="H77" s="89">
        <f t="shared" ref="H77:I77" si="5">SUM(H78:H83)</f>
        <v>480656</v>
      </c>
      <c r="I77" s="89">
        <f t="shared" si="5"/>
        <v>480656</v>
      </c>
    </row>
    <row r="78" spans="1:9" ht="75">
      <c r="A78" s="20" t="s">
        <v>259</v>
      </c>
      <c r="B78" s="68"/>
      <c r="C78" s="68" t="s">
        <v>109</v>
      </c>
      <c r="D78" s="68" t="s">
        <v>109</v>
      </c>
      <c r="E78" s="69" t="s">
        <v>131</v>
      </c>
      <c r="F78" s="7" t="s">
        <v>5</v>
      </c>
      <c r="G78" s="97">
        <v>32900</v>
      </c>
      <c r="H78" s="112">
        <v>84321</v>
      </c>
      <c r="I78" s="112">
        <v>84321</v>
      </c>
    </row>
    <row r="79" spans="1:9" ht="75">
      <c r="A79" s="20" t="s">
        <v>132</v>
      </c>
      <c r="B79" s="68"/>
      <c r="C79" s="68" t="s">
        <v>109</v>
      </c>
      <c r="D79" s="68" t="s">
        <v>109</v>
      </c>
      <c r="E79" s="69" t="s">
        <v>131</v>
      </c>
      <c r="F79" s="7" t="s">
        <v>4</v>
      </c>
      <c r="G79" s="97">
        <v>65000</v>
      </c>
      <c r="H79" s="112">
        <v>75980</v>
      </c>
      <c r="I79" s="112">
        <v>75980</v>
      </c>
    </row>
    <row r="80" spans="1:9" ht="75">
      <c r="A80" s="20" t="s">
        <v>245</v>
      </c>
      <c r="B80" s="80"/>
      <c r="C80" s="68" t="s">
        <v>109</v>
      </c>
      <c r="D80" s="68" t="s">
        <v>99</v>
      </c>
      <c r="E80" s="69" t="s">
        <v>133</v>
      </c>
      <c r="F80" s="7" t="s">
        <v>5</v>
      </c>
      <c r="G80" s="97">
        <v>96348</v>
      </c>
      <c r="H80" s="112">
        <v>104895</v>
      </c>
      <c r="I80" s="112">
        <v>104895</v>
      </c>
    </row>
    <row r="81" spans="1:9" ht="93.75">
      <c r="A81" s="20" t="s">
        <v>246</v>
      </c>
      <c r="B81" s="80"/>
      <c r="C81" s="68" t="s">
        <v>109</v>
      </c>
      <c r="D81" s="68" t="s">
        <v>99</v>
      </c>
      <c r="E81" s="69" t="s">
        <v>133</v>
      </c>
      <c r="F81" s="7" t="s">
        <v>4</v>
      </c>
      <c r="G81" s="97">
        <v>171864</v>
      </c>
      <c r="H81" s="112">
        <v>187110</v>
      </c>
      <c r="I81" s="112">
        <v>187110</v>
      </c>
    </row>
    <row r="82" spans="1:9" ht="75">
      <c r="A82" s="20" t="s">
        <v>242</v>
      </c>
      <c r="B82" s="80"/>
      <c r="C82" s="48" t="s">
        <v>109</v>
      </c>
      <c r="D82" s="48" t="s">
        <v>99</v>
      </c>
      <c r="E82" s="69" t="s">
        <v>134</v>
      </c>
      <c r="F82" s="114" t="s">
        <v>5</v>
      </c>
      <c r="G82" s="97">
        <v>15624</v>
      </c>
      <c r="H82" s="112">
        <v>17010</v>
      </c>
      <c r="I82" s="112">
        <v>17010</v>
      </c>
    </row>
    <row r="83" spans="1:9" ht="93.75">
      <c r="A83" s="43" t="s">
        <v>243</v>
      </c>
      <c r="B83" s="81"/>
      <c r="C83" s="48" t="s">
        <v>109</v>
      </c>
      <c r="D83" s="48" t="s">
        <v>99</v>
      </c>
      <c r="E83" s="69" t="s">
        <v>134</v>
      </c>
      <c r="F83" s="48">
        <v>600</v>
      </c>
      <c r="G83" s="97">
        <v>10416</v>
      </c>
      <c r="H83" s="112">
        <v>11340</v>
      </c>
      <c r="I83" s="112">
        <v>11340</v>
      </c>
    </row>
    <row r="84" spans="1:9" ht="18.75">
      <c r="A84" s="31" t="s">
        <v>137</v>
      </c>
      <c r="B84" s="28"/>
      <c r="C84" s="28" t="s">
        <v>109</v>
      </c>
      <c r="D84" s="28" t="s">
        <v>99</v>
      </c>
      <c r="E84" s="67"/>
      <c r="F84" s="1"/>
      <c r="G84" s="91">
        <f>SUM(G85:G85)</f>
        <v>2500000</v>
      </c>
      <c r="H84" s="91">
        <f t="shared" ref="H84:I84" si="6">SUM(H85:H85)</f>
        <v>2500000</v>
      </c>
      <c r="I84" s="91">
        <f t="shared" si="6"/>
        <v>2500000</v>
      </c>
    </row>
    <row r="85" spans="1:9" ht="75">
      <c r="A85" s="20" t="s">
        <v>138</v>
      </c>
      <c r="B85" s="68"/>
      <c r="C85" s="68" t="s">
        <v>109</v>
      </c>
      <c r="D85" s="68" t="s">
        <v>99</v>
      </c>
      <c r="E85" s="69" t="s">
        <v>201</v>
      </c>
      <c r="F85" s="7" t="s">
        <v>4</v>
      </c>
      <c r="G85" s="97">
        <v>2500000</v>
      </c>
      <c r="H85" s="112">
        <v>2500000</v>
      </c>
      <c r="I85" s="112">
        <v>2500000</v>
      </c>
    </row>
    <row r="86" spans="1:9" ht="18.75">
      <c r="A86" s="31" t="s">
        <v>139</v>
      </c>
      <c r="B86" s="28"/>
      <c r="C86" s="28" t="s">
        <v>140</v>
      </c>
      <c r="D86" s="28" t="s">
        <v>98</v>
      </c>
      <c r="E86" s="67"/>
      <c r="F86" s="23"/>
      <c r="G86" s="91">
        <f>G87</f>
        <v>174827.66</v>
      </c>
      <c r="H86" s="91">
        <f t="shared" ref="H86:I86" si="7">H87</f>
        <v>276511.38</v>
      </c>
      <c r="I86" s="91">
        <f t="shared" si="7"/>
        <v>276511.38</v>
      </c>
    </row>
    <row r="87" spans="1:9" ht="131.25">
      <c r="A87" s="43" t="s">
        <v>141</v>
      </c>
      <c r="B87" s="75"/>
      <c r="C87" s="68" t="s">
        <v>140</v>
      </c>
      <c r="D87" s="68" t="s">
        <v>98</v>
      </c>
      <c r="E87" s="69" t="s">
        <v>10</v>
      </c>
      <c r="F87" s="2">
        <v>300</v>
      </c>
      <c r="G87" s="97">
        <v>174827.66</v>
      </c>
      <c r="H87" s="112">
        <v>276511.38</v>
      </c>
      <c r="I87" s="112">
        <v>276511.38</v>
      </c>
    </row>
    <row r="88" spans="1:9" ht="18.75">
      <c r="A88" s="34" t="s">
        <v>142</v>
      </c>
      <c r="B88" s="33"/>
      <c r="C88" s="33">
        <v>11</v>
      </c>
      <c r="D88" s="33" t="s">
        <v>101</v>
      </c>
      <c r="E88" s="67"/>
      <c r="F88" s="1"/>
      <c r="G88" s="91">
        <f>G89</f>
        <v>51500</v>
      </c>
      <c r="H88" s="91">
        <f t="shared" ref="H88:I88" si="8">H89</f>
        <v>51500</v>
      </c>
      <c r="I88" s="91">
        <f t="shared" si="8"/>
        <v>51500</v>
      </c>
    </row>
    <row r="89" spans="1:9" ht="75">
      <c r="A89" s="30" t="s">
        <v>143</v>
      </c>
      <c r="B89" s="35"/>
      <c r="C89" s="35"/>
      <c r="D89" s="35"/>
      <c r="E89" s="69" t="s">
        <v>20</v>
      </c>
      <c r="F89" s="2">
        <v>200</v>
      </c>
      <c r="G89" s="97">
        <v>51500</v>
      </c>
      <c r="H89" s="112">
        <v>51500</v>
      </c>
      <c r="I89" s="112">
        <v>51500</v>
      </c>
    </row>
    <row r="90" spans="1:9" ht="37.5">
      <c r="A90" s="49" t="s">
        <v>144</v>
      </c>
      <c r="B90" s="33" t="s">
        <v>145</v>
      </c>
      <c r="C90" s="82"/>
      <c r="D90" s="82"/>
      <c r="E90" s="67"/>
      <c r="F90" s="6"/>
      <c r="G90" s="91">
        <f>G91+G95+G93+G97+G101+G99</f>
        <v>2642000</v>
      </c>
      <c r="H90" s="91">
        <f t="shared" ref="H90:I90" si="9">H91+H95+H93+H97+H101+H99</f>
        <v>2642000</v>
      </c>
      <c r="I90" s="91">
        <f t="shared" si="9"/>
        <v>2642000</v>
      </c>
    </row>
    <row r="91" spans="1:9" ht="18.75">
      <c r="A91" s="31" t="s">
        <v>147</v>
      </c>
      <c r="B91" s="28"/>
      <c r="C91" s="28" t="s">
        <v>83</v>
      </c>
      <c r="D91" s="28">
        <v>11</v>
      </c>
      <c r="E91" s="67"/>
      <c r="F91" s="15"/>
      <c r="G91" s="91">
        <f>G92</f>
        <v>200000</v>
      </c>
      <c r="H91" s="91">
        <f t="shared" ref="H91:I91" si="10">H92</f>
        <v>200000</v>
      </c>
      <c r="I91" s="91">
        <f t="shared" si="10"/>
        <v>200000</v>
      </c>
    </row>
    <row r="92" spans="1:9" ht="37.5">
      <c r="A92" s="37" t="s">
        <v>260</v>
      </c>
      <c r="B92" s="83"/>
      <c r="C92" s="68" t="s">
        <v>83</v>
      </c>
      <c r="D92" s="68">
        <v>11</v>
      </c>
      <c r="E92" s="69" t="s">
        <v>40</v>
      </c>
      <c r="F92" s="6">
        <v>800</v>
      </c>
      <c r="G92" s="92">
        <v>200000</v>
      </c>
      <c r="H92" s="112">
        <v>200000</v>
      </c>
      <c r="I92" s="112">
        <v>200000</v>
      </c>
    </row>
    <row r="93" spans="1:9" ht="18.75">
      <c r="A93" s="12" t="s">
        <v>148</v>
      </c>
      <c r="B93" s="73"/>
      <c r="C93" s="33" t="s">
        <v>98</v>
      </c>
      <c r="D93" s="33" t="s">
        <v>149</v>
      </c>
      <c r="E93" s="69"/>
      <c r="F93" s="2"/>
      <c r="G93" s="64">
        <f>G94</f>
        <v>864000</v>
      </c>
      <c r="H93" s="64">
        <f t="shared" ref="H93:I93" si="11">H94</f>
        <v>864000</v>
      </c>
      <c r="I93" s="64">
        <f t="shared" si="11"/>
        <v>864000</v>
      </c>
    </row>
    <row r="94" spans="1:9" ht="112.5">
      <c r="A94" s="10" t="s">
        <v>150</v>
      </c>
      <c r="B94" s="73"/>
      <c r="C94" s="35" t="s">
        <v>98</v>
      </c>
      <c r="D94" s="35" t="s">
        <v>149</v>
      </c>
      <c r="E94" s="73" t="s">
        <v>151</v>
      </c>
      <c r="F94" s="2">
        <v>500</v>
      </c>
      <c r="G94" s="97">
        <v>864000</v>
      </c>
      <c r="H94" s="112">
        <v>864000</v>
      </c>
      <c r="I94" s="112">
        <v>864000</v>
      </c>
    </row>
    <row r="95" spans="1:9" ht="18.75">
      <c r="A95" s="34" t="s">
        <v>97</v>
      </c>
      <c r="B95" s="33"/>
      <c r="C95" s="33" t="s">
        <v>98</v>
      </c>
      <c r="D95" s="33" t="s">
        <v>99</v>
      </c>
      <c r="E95" s="69"/>
      <c r="F95" s="2"/>
      <c r="G95" s="91">
        <f>SUM(G96:G96)</f>
        <v>1240000</v>
      </c>
      <c r="H95" s="91">
        <f t="shared" ref="H95:I95" si="12">SUM(H96:H96)</f>
        <v>1240000</v>
      </c>
      <c r="I95" s="91">
        <f t="shared" si="12"/>
        <v>1240000</v>
      </c>
    </row>
    <row r="96" spans="1:9" ht="144" customHeight="1">
      <c r="A96" s="37" t="s">
        <v>152</v>
      </c>
      <c r="B96" s="83"/>
      <c r="C96" s="35" t="s">
        <v>98</v>
      </c>
      <c r="D96" s="35" t="s">
        <v>99</v>
      </c>
      <c r="E96" s="69" t="s">
        <v>153</v>
      </c>
      <c r="F96" s="6">
        <v>500</v>
      </c>
      <c r="G96" s="97">
        <v>1240000</v>
      </c>
      <c r="H96" s="112">
        <v>1240000</v>
      </c>
      <c r="I96" s="112">
        <v>1240000</v>
      </c>
    </row>
    <row r="97" spans="1:9" ht="18.75">
      <c r="A97" s="31" t="s">
        <v>103</v>
      </c>
      <c r="B97" s="28"/>
      <c r="C97" s="28" t="s">
        <v>104</v>
      </c>
      <c r="D97" s="28" t="s">
        <v>101</v>
      </c>
      <c r="E97" s="69"/>
      <c r="F97" s="6"/>
      <c r="G97" s="90">
        <f>G98</f>
        <v>66000</v>
      </c>
      <c r="H97" s="90">
        <f t="shared" ref="H97:I97" si="13">H98</f>
        <v>66000</v>
      </c>
      <c r="I97" s="90">
        <f t="shared" si="13"/>
        <v>66000</v>
      </c>
    </row>
    <row r="98" spans="1:9" ht="112.5">
      <c r="A98" s="37" t="s">
        <v>154</v>
      </c>
      <c r="B98" s="83"/>
      <c r="C98" s="35"/>
      <c r="D98" s="35"/>
      <c r="E98" s="69" t="s">
        <v>47</v>
      </c>
      <c r="F98" s="6">
        <v>500</v>
      </c>
      <c r="G98" s="92">
        <v>66000</v>
      </c>
      <c r="H98" s="112">
        <v>66000</v>
      </c>
      <c r="I98" s="112">
        <v>66000</v>
      </c>
    </row>
    <row r="99" spans="1:9" ht="18.75">
      <c r="A99" s="36" t="s">
        <v>100</v>
      </c>
      <c r="B99" s="84"/>
      <c r="C99" s="51" t="s">
        <v>101</v>
      </c>
      <c r="D99" s="51" t="s">
        <v>102</v>
      </c>
      <c r="E99" s="69"/>
      <c r="F99" s="6"/>
      <c r="G99" s="90">
        <f>G100</f>
        <v>240000</v>
      </c>
      <c r="H99" s="90">
        <f t="shared" ref="H99:I99" si="14">H100</f>
        <v>240000</v>
      </c>
      <c r="I99" s="90">
        <f t="shared" si="14"/>
        <v>240000</v>
      </c>
    </row>
    <row r="100" spans="1:9" ht="75">
      <c r="A100" s="37" t="s">
        <v>155</v>
      </c>
      <c r="B100" s="84"/>
      <c r="C100" s="52"/>
      <c r="D100" s="52"/>
      <c r="E100" s="69" t="s">
        <v>156</v>
      </c>
      <c r="F100" s="6">
        <v>500</v>
      </c>
      <c r="G100" s="92">
        <v>240000</v>
      </c>
      <c r="H100" s="112">
        <v>240000</v>
      </c>
      <c r="I100" s="112">
        <v>240000</v>
      </c>
    </row>
    <row r="101" spans="1:9" ht="18.75">
      <c r="A101" s="53" t="s">
        <v>157</v>
      </c>
      <c r="B101" s="51"/>
      <c r="C101" s="51" t="s">
        <v>101</v>
      </c>
      <c r="D101" s="51" t="s">
        <v>129</v>
      </c>
      <c r="E101" s="69"/>
      <c r="F101" s="6"/>
      <c r="G101" s="90">
        <f>G102</f>
        <v>32000</v>
      </c>
      <c r="H101" s="90">
        <f t="shared" ref="H101:I101" si="15">H102</f>
        <v>32000</v>
      </c>
      <c r="I101" s="90">
        <f t="shared" si="15"/>
        <v>32000</v>
      </c>
    </row>
    <row r="102" spans="1:9" ht="93.75">
      <c r="A102" s="37" t="s">
        <v>158</v>
      </c>
      <c r="B102" s="83"/>
      <c r="C102" s="52" t="s">
        <v>101</v>
      </c>
      <c r="D102" s="52" t="s">
        <v>129</v>
      </c>
      <c r="E102" s="72" t="s">
        <v>49</v>
      </c>
      <c r="F102" s="6">
        <v>500</v>
      </c>
      <c r="G102" s="92">
        <v>32000</v>
      </c>
      <c r="H102" s="112">
        <v>32000</v>
      </c>
      <c r="I102" s="112">
        <v>32000</v>
      </c>
    </row>
    <row r="103" spans="1:9" ht="37.5">
      <c r="A103" s="54" t="s">
        <v>159</v>
      </c>
      <c r="B103" s="33">
        <v>120</v>
      </c>
      <c r="C103" s="28"/>
      <c r="D103" s="28"/>
      <c r="E103" s="67"/>
      <c r="F103" s="6"/>
      <c r="G103" s="90">
        <f>G106+G115+G126+G150+G161+G133+G104+G142+G139+G113</f>
        <v>35424824.060000002</v>
      </c>
      <c r="H103" s="90">
        <f>H106+H115+H126+H150+H161+H133+H104+H142+H139+H113</f>
        <v>39046642.279999994</v>
      </c>
      <c r="I103" s="90">
        <f>I106+I115+I126+I150+I161+I133+I104+I142+I139+I113</f>
        <v>39046618.07</v>
      </c>
    </row>
    <row r="104" spans="1:9" ht="37.5">
      <c r="A104" s="54" t="s">
        <v>160</v>
      </c>
      <c r="B104" s="33"/>
      <c r="C104" s="76" t="s">
        <v>83</v>
      </c>
      <c r="D104" s="76" t="s">
        <v>102</v>
      </c>
      <c r="E104" s="67"/>
      <c r="F104" s="6"/>
      <c r="G104" s="90">
        <f>G105</f>
        <v>1899310</v>
      </c>
      <c r="H104" s="90">
        <f t="shared" ref="H104:I104" si="16">H105</f>
        <v>2297828</v>
      </c>
      <c r="I104" s="90">
        <f t="shared" si="16"/>
        <v>2297828</v>
      </c>
    </row>
    <row r="105" spans="1:9" ht="93.75">
      <c r="A105" s="30" t="s">
        <v>29</v>
      </c>
      <c r="B105" s="35"/>
      <c r="C105" s="73" t="s">
        <v>83</v>
      </c>
      <c r="D105" s="73" t="s">
        <v>102</v>
      </c>
      <c r="E105" s="75" t="s">
        <v>30</v>
      </c>
      <c r="F105" s="2">
        <v>100</v>
      </c>
      <c r="G105" s="97">
        <v>1899310</v>
      </c>
      <c r="H105" s="116">
        <v>2297828</v>
      </c>
      <c r="I105" s="116">
        <v>2297828</v>
      </c>
    </row>
    <row r="106" spans="1:9" ht="56.25">
      <c r="A106" s="39" t="s">
        <v>161</v>
      </c>
      <c r="B106" s="76"/>
      <c r="C106" s="76" t="s">
        <v>83</v>
      </c>
      <c r="D106" s="76" t="s">
        <v>98</v>
      </c>
      <c r="E106" s="67"/>
      <c r="F106" s="15"/>
      <c r="G106" s="90">
        <f>SUM(G107:G112)</f>
        <v>20590018.57</v>
      </c>
      <c r="H106" s="90">
        <f t="shared" ref="H106:I106" si="17">SUM(H107:H112)</f>
        <v>25634833.960000001</v>
      </c>
      <c r="I106" s="90">
        <f t="shared" si="17"/>
        <v>25634833.960000001</v>
      </c>
    </row>
    <row r="107" spans="1:9" ht="112.5">
      <c r="A107" s="55" t="s">
        <v>230</v>
      </c>
      <c r="B107" s="85"/>
      <c r="C107" s="73" t="s">
        <v>83</v>
      </c>
      <c r="D107" s="73" t="s">
        <v>98</v>
      </c>
      <c r="E107" s="69" t="s">
        <v>162</v>
      </c>
      <c r="F107" s="6">
        <v>100</v>
      </c>
      <c r="G107" s="97">
        <v>18140006</v>
      </c>
      <c r="H107" s="116">
        <v>24276125</v>
      </c>
      <c r="I107" s="116">
        <v>24276125</v>
      </c>
    </row>
    <row r="108" spans="1:9" ht="75">
      <c r="A108" s="55" t="s">
        <v>231</v>
      </c>
      <c r="B108" s="85"/>
      <c r="C108" s="73" t="s">
        <v>83</v>
      </c>
      <c r="D108" s="73" t="s">
        <v>98</v>
      </c>
      <c r="E108" s="69" t="s">
        <v>27</v>
      </c>
      <c r="F108" s="6">
        <v>200</v>
      </c>
      <c r="G108" s="97">
        <v>1683770</v>
      </c>
      <c r="H108" s="116">
        <v>786770</v>
      </c>
      <c r="I108" s="116">
        <v>786770</v>
      </c>
    </row>
    <row r="109" spans="1:9" ht="37.5">
      <c r="A109" s="56" t="s">
        <v>28</v>
      </c>
      <c r="B109" s="86"/>
      <c r="C109" s="73" t="s">
        <v>83</v>
      </c>
      <c r="D109" s="73" t="s">
        <v>98</v>
      </c>
      <c r="E109" s="69" t="s">
        <v>27</v>
      </c>
      <c r="F109" s="6">
        <v>800</v>
      </c>
      <c r="G109" s="97">
        <v>60000</v>
      </c>
      <c r="H109" s="116">
        <v>60000</v>
      </c>
      <c r="I109" s="116">
        <v>60000</v>
      </c>
    </row>
    <row r="110" spans="1:9" ht="131.25">
      <c r="A110" s="30" t="s">
        <v>42</v>
      </c>
      <c r="B110" s="35"/>
      <c r="C110" s="73" t="s">
        <v>83</v>
      </c>
      <c r="D110" s="73" t="s">
        <v>98</v>
      </c>
      <c r="E110" s="69" t="s">
        <v>31</v>
      </c>
      <c r="F110" s="2">
        <v>100</v>
      </c>
      <c r="G110" s="65">
        <v>224683</v>
      </c>
      <c r="H110" s="112"/>
      <c r="I110" s="112"/>
    </row>
    <row r="111" spans="1:9" ht="112.5">
      <c r="A111" s="20" t="s">
        <v>32</v>
      </c>
      <c r="B111" s="68"/>
      <c r="C111" s="73" t="s">
        <v>83</v>
      </c>
      <c r="D111" s="73" t="s">
        <v>98</v>
      </c>
      <c r="E111" s="69" t="s">
        <v>33</v>
      </c>
      <c r="F111" s="6">
        <v>100</v>
      </c>
      <c r="G111" s="97">
        <v>455245.68</v>
      </c>
      <c r="H111" s="115">
        <v>485625.07</v>
      </c>
      <c r="I111" s="116">
        <v>485625.07</v>
      </c>
    </row>
    <row r="112" spans="1:9" ht="78.75" customHeight="1">
      <c r="A112" s="20" t="s">
        <v>218</v>
      </c>
      <c r="B112" s="68"/>
      <c r="C112" s="73" t="s">
        <v>83</v>
      </c>
      <c r="D112" s="73" t="s">
        <v>98</v>
      </c>
      <c r="E112" s="69" t="s">
        <v>33</v>
      </c>
      <c r="F112" s="6">
        <v>200</v>
      </c>
      <c r="G112" s="97">
        <v>26313.89</v>
      </c>
      <c r="H112" s="112">
        <v>26313.89</v>
      </c>
      <c r="I112" s="112">
        <v>26313.89</v>
      </c>
    </row>
    <row r="113" spans="1:9" ht="22.5" customHeight="1">
      <c r="A113" s="49" t="s">
        <v>146</v>
      </c>
      <c r="B113" s="33"/>
      <c r="C113" s="76" t="s">
        <v>83</v>
      </c>
      <c r="D113" s="76" t="s">
        <v>101</v>
      </c>
      <c r="E113" s="67"/>
      <c r="F113" s="6"/>
      <c r="G113" s="91">
        <f>G114</f>
        <v>395.43</v>
      </c>
      <c r="H113" s="91">
        <f t="shared" ref="H113:I113" si="18">H114</f>
        <v>249.37</v>
      </c>
      <c r="I113" s="91">
        <f t="shared" si="18"/>
        <v>220.71</v>
      </c>
    </row>
    <row r="114" spans="1:9" ht="81.75" customHeight="1">
      <c r="A114" s="50" t="s">
        <v>241</v>
      </c>
      <c r="B114" s="35"/>
      <c r="C114" s="73" t="s">
        <v>83</v>
      </c>
      <c r="D114" s="73" t="s">
        <v>101</v>
      </c>
      <c r="E114" s="70" t="s">
        <v>55</v>
      </c>
      <c r="F114" s="6">
        <v>500</v>
      </c>
      <c r="G114" s="35">
        <v>395.43</v>
      </c>
      <c r="H114" s="116">
        <v>249.37</v>
      </c>
      <c r="I114" s="116">
        <v>220.71</v>
      </c>
    </row>
    <row r="115" spans="1:9" ht="18.75">
      <c r="A115" s="34" t="s">
        <v>163</v>
      </c>
      <c r="B115" s="33"/>
      <c r="C115" s="33" t="s">
        <v>83</v>
      </c>
      <c r="D115" s="33">
        <v>13</v>
      </c>
      <c r="E115" s="69"/>
      <c r="F115" s="6"/>
      <c r="G115" s="91">
        <f>SUM(G116:G125)</f>
        <v>5982814.4900000002</v>
      </c>
      <c r="H115" s="91">
        <f t="shared" ref="H115:I115" si="19">SUM(H116:H125)</f>
        <v>4987095.4000000004</v>
      </c>
      <c r="I115" s="91">
        <f t="shared" si="19"/>
        <v>4987095.4000000004</v>
      </c>
    </row>
    <row r="116" spans="1:9" ht="75">
      <c r="A116" s="30" t="s">
        <v>164</v>
      </c>
      <c r="B116" s="35"/>
      <c r="C116" s="83" t="s">
        <v>83</v>
      </c>
      <c r="D116" s="83">
        <v>13</v>
      </c>
      <c r="E116" s="75" t="s">
        <v>165</v>
      </c>
      <c r="F116" s="2">
        <v>200</v>
      </c>
      <c r="G116" s="92">
        <f>'[1]приложение 6'!$D$100</f>
        <v>44253</v>
      </c>
      <c r="H116" s="112">
        <v>44253</v>
      </c>
      <c r="I116" s="112">
        <v>44253</v>
      </c>
    </row>
    <row r="117" spans="1:9" ht="56.25">
      <c r="A117" s="62" t="s">
        <v>199</v>
      </c>
      <c r="B117" s="17"/>
      <c r="C117" s="83" t="s">
        <v>83</v>
      </c>
      <c r="D117" s="83">
        <v>13</v>
      </c>
      <c r="E117" s="75" t="s">
        <v>198</v>
      </c>
      <c r="F117" s="6">
        <v>300</v>
      </c>
      <c r="G117" s="92">
        <v>5747</v>
      </c>
      <c r="H117" s="112">
        <v>5747</v>
      </c>
      <c r="I117" s="112">
        <v>5747</v>
      </c>
    </row>
    <row r="118" spans="1:9" ht="56.25">
      <c r="A118" s="37" t="s">
        <v>166</v>
      </c>
      <c r="B118" s="83"/>
      <c r="C118" s="83" t="s">
        <v>83</v>
      </c>
      <c r="D118" s="83">
        <v>13</v>
      </c>
      <c r="E118" s="69" t="s">
        <v>34</v>
      </c>
      <c r="F118" s="6">
        <v>200</v>
      </c>
      <c r="G118" s="97">
        <v>4594.2</v>
      </c>
      <c r="H118" s="112">
        <v>4718.3999999999996</v>
      </c>
      <c r="I118" s="112">
        <v>4718.3999999999996</v>
      </c>
    </row>
    <row r="119" spans="1:9" ht="112.5">
      <c r="A119" s="37" t="s">
        <v>256</v>
      </c>
      <c r="B119" s="83"/>
      <c r="C119" s="83" t="s">
        <v>83</v>
      </c>
      <c r="D119" s="83">
        <v>13</v>
      </c>
      <c r="E119" s="69" t="s">
        <v>258</v>
      </c>
      <c r="F119" s="6">
        <v>100</v>
      </c>
      <c r="G119" s="97">
        <v>4018739</v>
      </c>
      <c r="H119" s="116">
        <v>3926849</v>
      </c>
      <c r="I119" s="116">
        <v>3926849</v>
      </c>
    </row>
    <row r="120" spans="1:9" ht="56.25">
      <c r="A120" s="37" t="s">
        <v>257</v>
      </c>
      <c r="B120" s="83"/>
      <c r="C120" s="83" t="s">
        <v>83</v>
      </c>
      <c r="D120" s="83">
        <v>13</v>
      </c>
      <c r="E120" s="69" t="s">
        <v>258</v>
      </c>
      <c r="F120" s="6">
        <v>200</v>
      </c>
      <c r="G120" s="97">
        <v>1278481.29</v>
      </c>
      <c r="H120" s="115">
        <v>409528</v>
      </c>
      <c r="I120" s="115">
        <v>409528</v>
      </c>
    </row>
    <row r="121" spans="1:9" ht="37.5">
      <c r="A121" s="37" t="s">
        <v>261</v>
      </c>
      <c r="B121" s="83"/>
      <c r="C121" s="83" t="s">
        <v>83</v>
      </c>
      <c r="D121" s="83">
        <v>13</v>
      </c>
      <c r="E121" s="69" t="s">
        <v>258</v>
      </c>
      <c r="F121" s="6">
        <v>800</v>
      </c>
      <c r="G121" s="97">
        <v>140000</v>
      </c>
      <c r="H121" s="116">
        <v>140000</v>
      </c>
      <c r="I121" s="116">
        <v>140000</v>
      </c>
    </row>
    <row r="122" spans="1:9" ht="75">
      <c r="A122" s="38" t="s">
        <v>167</v>
      </c>
      <c r="B122" s="73"/>
      <c r="C122" s="83" t="s">
        <v>83</v>
      </c>
      <c r="D122" s="83">
        <v>13</v>
      </c>
      <c r="E122" s="69" t="s">
        <v>35</v>
      </c>
      <c r="F122" s="6">
        <v>200</v>
      </c>
      <c r="G122" s="92">
        <f>'[1]приложение 6'!$D$149</f>
        <v>20000</v>
      </c>
      <c r="H122" s="112">
        <v>20000</v>
      </c>
      <c r="I122" s="112">
        <v>20000</v>
      </c>
    </row>
    <row r="123" spans="1:9" ht="75">
      <c r="A123" s="14" t="s">
        <v>168</v>
      </c>
      <c r="B123" s="73"/>
      <c r="C123" s="83" t="s">
        <v>83</v>
      </c>
      <c r="D123" s="83">
        <v>13</v>
      </c>
      <c r="E123" s="69" t="s">
        <v>46</v>
      </c>
      <c r="F123" s="6">
        <v>200</v>
      </c>
      <c r="G123" s="92">
        <v>185000</v>
      </c>
      <c r="H123" s="112">
        <v>150000</v>
      </c>
      <c r="I123" s="112">
        <v>150000</v>
      </c>
    </row>
    <row r="124" spans="1:9" ht="56.25">
      <c r="A124" s="20" t="s">
        <v>169</v>
      </c>
      <c r="B124" s="68"/>
      <c r="C124" s="83" t="s">
        <v>83</v>
      </c>
      <c r="D124" s="83">
        <v>13</v>
      </c>
      <c r="E124" s="69" t="s">
        <v>41</v>
      </c>
      <c r="F124" s="6">
        <v>800</v>
      </c>
      <c r="G124" s="92">
        <v>50000</v>
      </c>
      <c r="H124" s="112">
        <v>50000</v>
      </c>
      <c r="I124" s="112">
        <v>50000</v>
      </c>
    </row>
    <row r="125" spans="1:9" ht="75">
      <c r="A125" s="18" t="s">
        <v>63</v>
      </c>
      <c r="B125" s="68"/>
      <c r="C125" s="83" t="s">
        <v>83</v>
      </c>
      <c r="D125" s="83">
        <v>13</v>
      </c>
      <c r="E125" s="69" t="s">
        <v>62</v>
      </c>
      <c r="F125" s="6">
        <v>200</v>
      </c>
      <c r="G125" s="92">
        <f>'[1]приложение 6'!$D$204</f>
        <v>236000</v>
      </c>
      <c r="H125" s="112">
        <v>236000</v>
      </c>
      <c r="I125" s="112">
        <v>236000</v>
      </c>
    </row>
    <row r="126" spans="1:9" ht="37.5">
      <c r="A126" s="31" t="s">
        <v>170</v>
      </c>
      <c r="B126" s="28"/>
      <c r="C126" s="1" t="s">
        <v>129</v>
      </c>
      <c r="D126" s="1" t="s">
        <v>171</v>
      </c>
      <c r="E126" s="67"/>
      <c r="F126" s="2"/>
      <c r="G126" s="91">
        <f>G127+G131</f>
        <v>1248920</v>
      </c>
      <c r="H126" s="91">
        <f t="shared" ref="H126:I126" si="20">H127+H131</f>
        <v>1650244</v>
      </c>
      <c r="I126" s="91">
        <f t="shared" si="20"/>
        <v>1650244</v>
      </c>
    </row>
    <row r="127" spans="1:9" ht="37.5">
      <c r="A127" s="39" t="s">
        <v>172</v>
      </c>
      <c r="B127" s="73"/>
      <c r="C127" s="76" t="s">
        <v>129</v>
      </c>
      <c r="D127" s="76" t="s">
        <v>99</v>
      </c>
      <c r="E127" s="67"/>
      <c r="F127" s="15"/>
      <c r="G127" s="91">
        <f>G128+G129+G130</f>
        <v>1226920</v>
      </c>
      <c r="H127" s="91">
        <f t="shared" ref="H127:I127" si="21">H128+H129+H130</f>
        <v>1628244</v>
      </c>
      <c r="I127" s="91">
        <f t="shared" si="21"/>
        <v>1628244</v>
      </c>
    </row>
    <row r="128" spans="1:9" ht="112.5">
      <c r="A128" s="37" t="s">
        <v>173</v>
      </c>
      <c r="B128" s="83"/>
      <c r="C128" s="73" t="s">
        <v>129</v>
      </c>
      <c r="D128" s="73" t="s">
        <v>99</v>
      </c>
      <c r="E128" s="69" t="s">
        <v>174</v>
      </c>
      <c r="F128" s="6">
        <v>200</v>
      </c>
      <c r="G128" s="92">
        <v>25000</v>
      </c>
      <c r="H128" s="112">
        <v>25000</v>
      </c>
      <c r="I128" s="112">
        <v>25000</v>
      </c>
    </row>
    <row r="129" spans="1:9" ht="93.75">
      <c r="A129" s="20" t="s">
        <v>60</v>
      </c>
      <c r="B129" s="83"/>
      <c r="C129" s="73" t="s">
        <v>129</v>
      </c>
      <c r="D129" s="73" t="s">
        <v>99</v>
      </c>
      <c r="E129" s="69" t="s">
        <v>175</v>
      </c>
      <c r="F129" s="6">
        <v>100</v>
      </c>
      <c r="G129" s="97">
        <v>1113040</v>
      </c>
      <c r="H129" s="116">
        <v>1364364</v>
      </c>
      <c r="I129" s="116">
        <v>1364364</v>
      </c>
    </row>
    <row r="130" spans="1:9" ht="56.25">
      <c r="A130" s="20" t="s">
        <v>61</v>
      </c>
      <c r="B130" s="83"/>
      <c r="C130" s="73" t="s">
        <v>129</v>
      </c>
      <c r="D130" s="73" t="s">
        <v>99</v>
      </c>
      <c r="E130" s="69" t="s">
        <v>175</v>
      </c>
      <c r="F130" s="6">
        <v>200</v>
      </c>
      <c r="G130" s="97">
        <v>88880</v>
      </c>
      <c r="H130" s="116">
        <v>238880</v>
      </c>
      <c r="I130" s="116">
        <v>238880</v>
      </c>
    </row>
    <row r="131" spans="1:9" ht="37.5">
      <c r="A131" s="36" t="s">
        <v>176</v>
      </c>
      <c r="B131" s="82"/>
      <c r="C131" s="76" t="s">
        <v>129</v>
      </c>
      <c r="D131" s="76">
        <v>14</v>
      </c>
      <c r="E131" s="67"/>
      <c r="F131" s="15"/>
      <c r="G131" s="90">
        <v>22000</v>
      </c>
      <c r="H131" s="90">
        <v>22000</v>
      </c>
      <c r="I131" s="90">
        <v>22000</v>
      </c>
    </row>
    <row r="132" spans="1:9" ht="112.5">
      <c r="A132" s="19" t="s">
        <v>59</v>
      </c>
      <c r="B132" s="83"/>
      <c r="C132" s="73" t="s">
        <v>129</v>
      </c>
      <c r="D132" s="73">
        <v>14</v>
      </c>
      <c r="E132" s="69" t="s">
        <v>177</v>
      </c>
      <c r="F132" s="6">
        <v>200</v>
      </c>
      <c r="G132" s="94">
        <v>22000</v>
      </c>
      <c r="H132" s="112">
        <v>22000</v>
      </c>
      <c r="I132" s="112">
        <v>22000</v>
      </c>
    </row>
    <row r="133" spans="1:9" ht="18.75">
      <c r="A133" s="34" t="s">
        <v>95</v>
      </c>
      <c r="B133" s="33"/>
      <c r="C133" s="33" t="s">
        <v>98</v>
      </c>
      <c r="D133" s="33" t="s">
        <v>101</v>
      </c>
      <c r="E133" s="67"/>
      <c r="F133" s="15"/>
      <c r="G133" s="90">
        <f>SUM(G134:G138)</f>
        <v>230000</v>
      </c>
      <c r="H133" s="90">
        <f t="shared" ref="H133:I133" si="22">SUM(H134:H138)</f>
        <v>230000</v>
      </c>
      <c r="I133" s="90">
        <f t="shared" si="22"/>
        <v>230000</v>
      </c>
    </row>
    <row r="134" spans="1:9" ht="75">
      <c r="A134" s="20" t="s">
        <v>178</v>
      </c>
      <c r="B134" s="68"/>
      <c r="C134" s="35" t="s">
        <v>98</v>
      </c>
      <c r="D134" s="35" t="s">
        <v>101</v>
      </c>
      <c r="E134" s="69" t="s">
        <v>179</v>
      </c>
      <c r="F134" s="6">
        <v>200</v>
      </c>
      <c r="G134" s="92">
        <v>30000</v>
      </c>
      <c r="H134" s="112">
        <v>30000</v>
      </c>
      <c r="I134" s="112">
        <v>30000</v>
      </c>
    </row>
    <row r="135" spans="1:9" ht="56.25">
      <c r="A135" s="20" t="s">
        <v>275</v>
      </c>
      <c r="B135" s="68"/>
      <c r="C135" s="35" t="s">
        <v>98</v>
      </c>
      <c r="D135" s="35" t="s">
        <v>101</v>
      </c>
      <c r="E135" s="96" t="s">
        <v>276</v>
      </c>
      <c r="F135" s="35">
        <v>200</v>
      </c>
      <c r="G135" s="97">
        <v>10000</v>
      </c>
      <c r="H135" s="112">
        <v>10000</v>
      </c>
      <c r="I135" s="112">
        <v>10000</v>
      </c>
    </row>
    <row r="136" spans="1:9" ht="37.5">
      <c r="A136" s="20" t="s">
        <v>211</v>
      </c>
      <c r="B136" s="68"/>
      <c r="C136" s="35" t="s">
        <v>98</v>
      </c>
      <c r="D136" s="35" t="s">
        <v>101</v>
      </c>
      <c r="E136" s="69" t="s">
        <v>43</v>
      </c>
      <c r="F136" s="6">
        <v>800</v>
      </c>
      <c r="G136" s="94">
        <v>150000</v>
      </c>
      <c r="H136" s="112">
        <v>150000</v>
      </c>
      <c r="I136" s="112">
        <v>150000</v>
      </c>
    </row>
    <row r="137" spans="1:9" ht="43.5" customHeight="1">
      <c r="A137" s="20" t="s">
        <v>180</v>
      </c>
      <c r="B137" s="68"/>
      <c r="C137" s="35" t="s">
        <v>98</v>
      </c>
      <c r="D137" s="35" t="s">
        <v>101</v>
      </c>
      <c r="E137" s="69" t="s">
        <v>72</v>
      </c>
      <c r="F137" s="6">
        <v>300</v>
      </c>
      <c r="G137" s="65">
        <v>20000</v>
      </c>
      <c r="H137" s="112">
        <v>20000</v>
      </c>
      <c r="I137" s="112">
        <v>20000</v>
      </c>
    </row>
    <row r="138" spans="1:9" ht="59.25" customHeight="1">
      <c r="A138" s="20" t="s">
        <v>75</v>
      </c>
      <c r="B138" s="68"/>
      <c r="C138" s="35" t="s">
        <v>98</v>
      </c>
      <c r="D138" s="35" t="s">
        <v>101</v>
      </c>
      <c r="E138" s="69" t="s">
        <v>74</v>
      </c>
      <c r="F138" s="6">
        <v>300</v>
      </c>
      <c r="G138" s="65">
        <v>20000</v>
      </c>
      <c r="H138" s="112">
        <v>20000</v>
      </c>
      <c r="I138" s="112">
        <v>20000</v>
      </c>
    </row>
    <row r="139" spans="1:9" ht="18.75">
      <c r="A139" s="31" t="s">
        <v>130</v>
      </c>
      <c r="B139" s="28"/>
      <c r="C139" s="28" t="s">
        <v>109</v>
      </c>
      <c r="D139" s="28" t="s">
        <v>109</v>
      </c>
      <c r="E139" s="67"/>
      <c r="F139" s="15"/>
      <c r="G139" s="90">
        <f>G140+G141</f>
        <v>117000</v>
      </c>
      <c r="H139" s="90">
        <f t="shared" ref="H139:I139" si="23">H140+H141</f>
        <v>117000</v>
      </c>
      <c r="I139" s="90">
        <f t="shared" si="23"/>
        <v>117000</v>
      </c>
    </row>
    <row r="140" spans="1:9" ht="37.5">
      <c r="A140" s="20" t="s">
        <v>135</v>
      </c>
      <c r="B140" s="68"/>
      <c r="C140" s="2" t="s">
        <v>109</v>
      </c>
      <c r="D140" s="2" t="s">
        <v>109</v>
      </c>
      <c r="E140" s="69" t="s">
        <v>136</v>
      </c>
      <c r="F140" s="2">
        <v>200</v>
      </c>
      <c r="G140" s="92">
        <v>98500</v>
      </c>
      <c r="H140" s="112">
        <v>98500</v>
      </c>
      <c r="I140" s="112">
        <v>98500</v>
      </c>
    </row>
    <row r="141" spans="1:9" ht="75">
      <c r="A141" s="14" t="s">
        <v>181</v>
      </c>
      <c r="B141" s="83"/>
      <c r="C141" s="2" t="s">
        <v>109</v>
      </c>
      <c r="D141" s="2" t="s">
        <v>109</v>
      </c>
      <c r="E141" s="69" t="s">
        <v>71</v>
      </c>
      <c r="F141" s="17">
        <v>200</v>
      </c>
      <c r="G141" s="65">
        <v>18500</v>
      </c>
      <c r="H141" s="112">
        <v>18500</v>
      </c>
      <c r="I141" s="112">
        <v>18500</v>
      </c>
    </row>
    <row r="142" spans="1:9" ht="18.75">
      <c r="A142" s="31" t="s">
        <v>182</v>
      </c>
      <c r="B142" s="82"/>
      <c r="C142" s="33" t="s">
        <v>149</v>
      </c>
      <c r="D142" s="33" t="s">
        <v>83</v>
      </c>
      <c r="E142" s="67"/>
      <c r="F142" s="15"/>
      <c r="G142" s="90">
        <f>SUM(G143:G149)</f>
        <v>2838778.55</v>
      </c>
      <c r="H142" s="90">
        <f t="shared" ref="H142:I142" si="24">SUM(H143:H149)</f>
        <v>1834891.55</v>
      </c>
      <c r="I142" s="90">
        <f t="shared" si="24"/>
        <v>1834896</v>
      </c>
    </row>
    <row r="143" spans="1:9" ht="93.75">
      <c r="A143" s="20" t="s">
        <v>183</v>
      </c>
      <c r="B143" s="83"/>
      <c r="C143" s="35" t="s">
        <v>149</v>
      </c>
      <c r="D143" s="35" t="s">
        <v>83</v>
      </c>
      <c r="E143" s="75" t="s">
        <v>165</v>
      </c>
      <c r="F143" s="6">
        <v>600</v>
      </c>
      <c r="G143" s="92">
        <v>211000</v>
      </c>
      <c r="H143" s="112"/>
      <c r="I143" s="112"/>
    </row>
    <row r="144" spans="1:9" ht="75">
      <c r="A144" s="11" t="s">
        <v>45</v>
      </c>
      <c r="B144" s="83"/>
      <c r="C144" s="35" t="s">
        <v>149</v>
      </c>
      <c r="D144" s="35" t="s">
        <v>83</v>
      </c>
      <c r="E144" s="75" t="s">
        <v>44</v>
      </c>
      <c r="F144" s="6">
        <v>600</v>
      </c>
      <c r="G144" s="97">
        <v>326722</v>
      </c>
      <c r="H144" s="112">
        <v>322500</v>
      </c>
      <c r="I144" s="112">
        <v>322500</v>
      </c>
    </row>
    <row r="145" spans="1:9" ht="94.5" customHeight="1">
      <c r="A145" s="11" t="s">
        <v>247</v>
      </c>
      <c r="B145" s="83"/>
      <c r="C145" s="35" t="s">
        <v>149</v>
      </c>
      <c r="D145" s="35" t="s">
        <v>83</v>
      </c>
      <c r="E145" s="75" t="s">
        <v>69</v>
      </c>
      <c r="F145" s="6">
        <v>600</v>
      </c>
      <c r="G145" s="97">
        <v>1871</v>
      </c>
      <c r="H145" s="112">
        <v>2037</v>
      </c>
      <c r="I145" s="112">
        <v>2037</v>
      </c>
    </row>
    <row r="146" spans="1:9" ht="93.75">
      <c r="A146" s="11" t="s">
        <v>270</v>
      </c>
      <c r="B146" s="83"/>
      <c r="C146" s="35" t="s">
        <v>149</v>
      </c>
      <c r="D146" s="35" t="s">
        <v>83</v>
      </c>
      <c r="E146" s="119" t="s">
        <v>271</v>
      </c>
      <c r="F146" s="35">
        <v>600</v>
      </c>
      <c r="G146" s="97">
        <v>28554.55</v>
      </c>
      <c r="H146" s="116">
        <v>28554.55</v>
      </c>
      <c r="I146" s="116">
        <v>28598.99</v>
      </c>
    </row>
    <row r="147" spans="1:9" ht="120.75" customHeight="1">
      <c r="A147" s="11" t="s">
        <v>184</v>
      </c>
      <c r="B147" s="83"/>
      <c r="C147" s="35" t="s">
        <v>149</v>
      </c>
      <c r="D147" s="35" t="s">
        <v>83</v>
      </c>
      <c r="E147" s="75" t="s">
        <v>51</v>
      </c>
      <c r="F147" s="6">
        <v>600</v>
      </c>
      <c r="G147" s="97">
        <v>1440282.58</v>
      </c>
      <c r="H147" s="116">
        <v>1449709</v>
      </c>
      <c r="I147" s="116">
        <v>1449669.01</v>
      </c>
    </row>
    <row r="148" spans="1:9" ht="97.5" customHeight="1">
      <c r="A148" s="11" t="s">
        <v>248</v>
      </c>
      <c r="B148" s="83"/>
      <c r="C148" s="35" t="s">
        <v>149</v>
      </c>
      <c r="D148" s="35" t="s">
        <v>83</v>
      </c>
      <c r="E148" s="75" t="s">
        <v>52</v>
      </c>
      <c r="F148" s="6">
        <v>600</v>
      </c>
      <c r="G148" s="97">
        <v>41517.42</v>
      </c>
      <c r="H148" s="116">
        <v>32091</v>
      </c>
      <c r="I148" s="116">
        <v>32091</v>
      </c>
    </row>
    <row r="149" spans="1:9" ht="187.5">
      <c r="A149" s="11" t="s">
        <v>48</v>
      </c>
      <c r="B149" s="83"/>
      <c r="C149" s="35" t="s">
        <v>149</v>
      </c>
      <c r="D149" s="35" t="s">
        <v>83</v>
      </c>
      <c r="E149" s="75" t="s">
        <v>53</v>
      </c>
      <c r="F149" s="2">
        <v>600</v>
      </c>
      <c r="G149" s="97">
        <v>788831</v>
      </c>
      <c r="H149" s="112"/>
      <c r="I149" s="112"/>
    </row>
    <row r="150" spans="1:9" ht="18.75">
      <c r="A150" s="34" t="s">
        <v>185</v>
      </c>
      <c r="B150" s="82"/>
      <c r="C150" s="82">
        <v>10</v>
      </c>
      <c r="D150" s="82" t="s">
        <v>186</v>
      </c>
      <c r="E150" s="67"/>
      <c r="F150" s="15"/>
      <c r="G150" s="90">
        <f>G151+G157+G154+G37</f>
        <v>2487587.02</v>
      </c>
      <c r="H150" s="90">
        <f>H151+H157+H154</f>
        <v>2264500</v>
      </c>
      <c r="I150" s="90">
        <f>I151+I157+I154</f>
        <v>2264500</v>
      </c>
    </row>
    <row r="151" spans="1:9" ht="18.75">
      <c r="A151" s="34" t="s">
        <v>187</v>
      </c>
      <c r="B151" s="33"/>
      <c r="C151" s="33">
        <v>10</v>
      </c>
      <c r="D151" s="33" t="s">
        <v>83</v>
      </c>
      <c r="E151" s="67"/>
      <c r="F151" s="15"/>
      <c r="G151" s="91">
        <f>G152+G153</f>
        <v>1868500</v>
      </c>
      <c r="H151" s="91">
        <f t="shared" ref="H151:I151" si="25">H152+H153</f>
        <v>2070500</v>
      </c>
      <c r="I151" s="91">
        <f t="shared" si="25"/>
        <v>2070500</v>
      </c>
    </row>
    <row r="152" spans="1:9" ht="56.25">
      <c r="A152" s="20" t="s">
        <v>36</v>
      </c>
      <c r="B152" s="68"/>
      <c r="C152" s="68"/>
      <c r="D152" s="68"/>
      <c r="E152" s="69" t="s">
        <v>37</v>
      </c>
      <c r="F152" s="6">
        <v>200</v>
      </c>
      <c r="G152" s="113">
        <v>18500</v>
      </c>
      <c r="H152" s="112">
        <v>20500</v>
      </c>
      <c r="I152" s="112">
        <v>20500</v>
      </c>
    </row>
    <row r="153" spans="1:9" ht="56.25">
      <c r="A153" s="57" t="s">
        <v>188</v>
      </c>
      <c r="B153" s="87"/>
      <c r="C153" s="87"/>
      <c r="D153" s="87"/>
      <c r="E153" s="69" t="s">
        <v>37</v>
      </c>
      <c r="F153" s="6">
        <v>300</v>
      </c>
      <c r="G153" s="97">
        <v>1850000</v>
      </c>
      <c r="H153" s="112">
        <v>2050000</v>
      </c>
      <c r="I153" s="112">
        <v>2050000</v>
      </c>
    </row>
    <row r="154" spans="1:9" ht="18.75">
      <c r="A154" s="58" t="s">
        <v>189</v>
      </c>
      <c r="B154" s="51"/>
      <c r="C154" s="51">
        <v>10</v>
      </c>
      <c r="D154" s="51" t="s">
        <v>129</v>
      </c>
      <c r="E154" s="67"/>
      <c r="F154" s="15"/>
      <c r="G154" s="90">
        <f>G156+G155</f>
        <v>100000</v>
      </c>
      <c r="H154" s="90">
        <f t="shared" ref="H154:I154" si="26">H156+H155</f>
        <v>100000</v>
      </c>
      <c r="I154" s="90">
        <f t="shared" si="26"/>
        <v>100000</v>
      </c>
    </row>
    <row r="155" spans="1:9" ht="112.5">
      <c r="A155" s="10" t="s">
        <v>54</v>
      </c>
      <c r="B155" s="51"/>
      <c r="C155" s="52">
        <v>10</v>
      </c>
      <c r="D155" s="52" t="s">
        <v>129</v>
      </c>
      <c r="E155" s="96" t="s">
        <v>68</v>
      </c>
      <c r="F155" s="17">
        <v>300</v>
      </c>
      <c r="G155" s="97">
        <v>50000</v>
      </c>
      <c r="H155" s="112">
        <v>50000</v>
      </c>
      <c r="I155" s="112">
        <v>50000</v>
      </c>
    </row>
    <row r="156" spans="1:9" ht="56.25">
      <c r="A156" s="59" t="s">
        <v>190</v>
      </c>
      <c r="B156" s="87"/>
      <c r="C156" s="52">
        <v>10</v>
      </c>
      <c r="D156" s="52" t="s">
        <v>129</v>
      </c>
      <c r="E156" s="72" t="s">
        <v>191</v>
      </c>
      <c r="F156" s="6">
        <v>300</v>
      </c>
      <c r="G156" s="65">
        <v>50000</v>
      </c>
      <c r="H156" s="112">
        <v>50000</v>
      </c>
      <c r="I156" s="112">
        <v>50000</v>
      </c>
    </row>
    <row r="157" spans="1:9" ht="18.75">
      <c r="A157" s="53" t="s">
        <v>192</v>
      </c>
      <c r="B157" s="51"/>
      <c r="C157" s="51">
        <v>10</v>
      </c>
      <c r="D157" s="51" t="s">
        <v>104</v>
      </c>
      <c r="E157" s="95"/>
      <c r="F157" s="1"/>
      <c r="G157" s="91">
        <f>SUM(G158:G160)</f>
        <v>92300</v>
      </c>
      <c r="H157" s="91">
        <f t="shared" ref="H157:I157" si="27">SUM(H158:H160)</f>
        <v>94000</v>
      </c>
      <c r="I157" s="91">
        <f t="shared" si="27"/>
        <v>94000</v>
      </c>
    </row>
    <row r="158" spans="1:9" ht="56.25">
      <c r="A158" s="45" t="s">
        <v>193</v>
      </c>
      <c r="B158" s="73"/>
      <c r="C158" s="73">
        <v>10</v>
      </c>
      <c r="D158" s="73" t="s">
        <v>104</v>
      </c>
      <c r="E158" s="75" t="s">
        <v>38</v>
      </c>
      <c r="F158" s="2">
        <v>200</v>
      </c>
      <c r="G158" s="97">
        <v>23300</v>
      </c>
      <c r="H158" s="112">
        <v>25000</v>
      </c>
      <c r="I158" s="112">
        <v>25000</v>
      </c>
    </row>
    <row r="159" spans="1:9" ht="75">
      <c r="A159" s="10" t="s">
        <v>209</v>
      </c>
      <c r="B159" s="96"/>
      <c r="C159" s="73">
        <v>10</v>
      </c>
      <c r="D159" s="73" t="s">
        <v>104</v>
      </c>
      <c r="E159" s="96" t="s">
        <v>210</v>
      </c>
      <c r="F159" s="17">
        <v>300</v>
      </c>
      <c r="G159" s="97">
        <v>23000</v>
      </c>
      <c r="H159" s="112">
        <v>23000</v>
      </c>
      <c r="I159" s="112">
        <v>23000</v>
      </c>
    </row>
    <row r="160" spans="1:9" ht="75">
      <c r="A160" s="45" t="s">
        <v>194</v>
      </c>
      <c r="B160" s="73"/>
      <c r="C160" s="73">
        <v>10</v>
      </c>
      <c r="D160" s="73" t="s">
        <v>104</v>
      </c>
      <c r="E160" s="69" t="s">
        <v>50</v>
      </c>
      <c r="F160" s="6">
        <v>300</v>
      </c>
      <c r="G160" s="92">
        <v>46000</v>
      </c>
      <c r="H160" s="112">
        <v>46000</v>
      </c>
      <c r="I160" s="112">
        <v>46000</v>
      </c>
    </row>
    <row r="161" spans="1:9" ht="18.75">
      <c r="A161" s="61" t="s">
        <v>195</v>
      </c>
      <c r="B161" s="33"/>
      <c r="C161" s="33">
        <v>11</v>
      </c>
      <c r="D161" s="33" t="s">
        <v>186</v>
      </c>
      <c r="E161" s="67"/>
      <c r="F161" s="1"/>
      <c r="G161" s="91">
        <f>G162</f>
        <v>30000</v>
      </c>
      <c r="H161" s="91">
        <f t="shared" ref="H161:I162" si="28">H162</f>
        <v>30000</v>
      </c>
      <c r="I161" s="91">
        <f t="shared" si="28"/>
        <v>30000</v>
      </c>
    </row>
    <row r="162" spans="1:9" ht="18.75">
      <c r="A162" s="61" t="s">
        <v>142</v>
      </c>
      <c r="B162" s="33"/>
      <c r="C162" s="33">
        <v>11</v>
      </c>
      <c r="D162" s="33" t="s">
        <v>101</v>
      </c>
      <c r="E162" s="69" t="s">
        <v>196</v>
      </c>
      <c r="F162" s="1"/>
      <c r="G162" s="91">
        <f>G163</f>
        <v>30000</v>
      </c>
      <c r="H162" s="91">
        <f t="shared" si="28"/>
        <v>30000</v>
      </c>
      <c r="I162" s="91">
        <f t="shared" si="28"/>
        <v>30000</v>
      </c>
    </row>
    <row r="163" spans="1:9" ht="56.25">
      <c r="A163" s="38" t="s">
        <v>197</v>
      </c>
      <c r="B163" s="73"/>
      <c r="C163" s="73"/>
      <c r="D163" s="73"/>
      <c r="E163" s="69" t="s">
        <v>39</v>
      </c>
      <c r="F163" s="2">
        <v>200</v>
      </c>
      <c r="G163" s="92">
        <v>30000</v>
      </c>
      <c r="H163" s="112">
        <v>30000</v>
      </c>
      <c r="I163" s="112">
        <v>30000</v>
      </c>
    </row>
    <row r="164" spans="1:9" ht="37.5">
      <c r="A164" s="39" t="s">
        <v>219</v>
      </c>
      <c r="B164" s="76">
        <v>122</v>
      </c>
      <c r="C164" s="73"/>
      <c r="D164" s="73"/>
      <c r="E164" s="69"/>
      <c r="F164" s="2"/>
      <c r="G164" s="90">
        <f>G165</f>
        <v>881301</v>
      </c>
      <c r="H164" s="90">
        <f t="shared" ref="H164:I164" si="29">H165</f>
        <v>881301</v>
      </c>
      <c r="I164" s="90">
        <f t="shared" si="29"/>
        <v>881301</v>
      </c>
    </row>
    <row r="165" spans="1:9" ht="39" customHeight="1">
      <c r="A165" s="38" t="s">
        <v>221</v>
      </c>
      <c r="B165" s="73"/>
      <c r="C165" s="35" t="s">
        <v>83</v>
      </c>
      <c r="D165" s="73" t="s">
        <v>104</v>
      </c>
      <c r="E165" s="69"/>
      <c r="F165" s="2"/>
      <c r="G165" s="92">
        <f>G166+G167</f>
        <v>881301</v>
      </c>
      <c r="H165" s="92">
        <f t="shared" ref="H165:I165" si="30">H166+H167</f>
        <v>881301</v>
      </c>
      <c r="I165" s="92">
        <f t="shared" si="30"/>
        <v>881301</v>
      </c>
    </row>
    <row r="166" spans="1:9" ht="97.5" customHeight="1">
      <c r="A166" s="38" t="s">
        <v>222</v>
      </c>
      <c r="B166" s="73"/>
      <c r="C166" s="35" t="s">
        <v>83</v>
      </c>
      <c r="D166" s="73" t="s">
        <v>104</v>
      </c>
      <c r="E166" s="69" t="s">
        <v>220</v>
      </c>
      <c r="F166" s="2">
        <v>100</v>
      </c>
      <c r="G166" s="97">
        <v>876301</v>
      </c>
      <c r="H166" s="112">
        <v>876301</v>
      </c>
      <c r="I166" s="112">
        <v>876301</v>
      </c>
    </row>
    <row r="167" spans="1:9" ht="56.25">
      <c r="A167" s="38" t="s">
        <v>223</v>
      </c>
      <c r="B167" s="73"/>
      <c r="C167" s="35" t="s">
        <v>83</v>
      </c>
      <c r="D167" s="73" t="s">
        <v>104</v>
      </c>
      <c r="E167" s="69" t="s">
        <v>220</v>
      </c>
      <c r="F167" s="2">
        <v>200</v>
      </c>
      <c r="G167" s="97">
        <v>5000</v>
      </c>
      <c r="H167" s="112">
        <v>5000</v>
      </c>
      <c r="I167" s="112">
        <v>5000</v>
      </c>
    </row>
    <row r="168" spans="1:9" ht="15.75">
      <c r="G168" s="90">
        <f>G9+G39+G90++G164+G103</f>
        <v>133580618.52999999</v>
      </c>
      <c r="H168" s="90">
        <f>H9+H39+H90++H164+H103</f>
        <v>126977765.81999999</v>
      </c>
      <c r="I168" s="90">
        <f>I9+I39+I90++I164+I103</f>
        <v>118604371.29999998</v>
      </c>
    </row>
    <row r="170" spans="1:9">
      <c r="G170" s="98"/>
    </row>
    <row r="171" spans="1:9">
      <c r="B171" s="117"/>
      <c r="C171" s="117"/>
      <c r="D171" s="117"/>
      <c r="E171" s="117"/>
      <c r="F171" s="117"/>
      <c r="G171" s="117"/>
      <c r="H171" s="117"/>
      <c r="I171" s="117"/>
    </row>
    <row r="172" spans="1:9">
      <c r="B172" s="117"/>
      <c r="C172" s="117"/>
      <c r="D172" s="117"/>
      <c r="E172" s="117"/>
      <c r="F172" s="117"/>
      <c r="G172" s="117"/>
      <c r="H172" s="117"/>
      <c r="I172" s="117"/>
    </row>
    <row r="173" spans="1:9">
      <c r="B173" s="117"/>
      <c r="C173" s="117"/>
      <c r="D173" s="117"/>
      <c r="E173" s="117"/>
      <c r="F173" s="117"/>
      <c r="G173" s="117"/>
      <c r="H173" s="117"/>
      <c r="I173" s="117"/>
    </row>
    <row r="174" spans="1:9">
      <c r="B174" s="117"/>
      <c r="C174" s="117"/>
      <c r="D174" s="117"/>
      <c r="E174" s="117"/>
      <c r="F174" s="117"/>
      <c r="G174" s="117"/>
      <c r="H174" s="117"/>
      <c r="I174" s="117"/>
    </row>
    <row r="175" spans="1:9">
      <c r="B175" s="117"/>
      <c r="C175" s="117"/>
      <c r="D175" s="117"/>
      <c r="E175" s="117"/>
      <c r="F175" s="117"/>
      <c r="G175" s="117"/>
      <c r="H175" s="117"/>
      <c r="I175" s="117"/>
    </row>
    <row r="176" spans="1:9">
      <c r="B176" s="117"/>
      <c r="C176" s="117"/>
      <c r="D176" s="117"/>
      <c r="E176" s="117"/>
      <c r="F176" s="117"/>
      <c r="G176" s="117"/>
      <c r="H176" s="117"/>
      <c r="I176" s="117"/>
    </row>
    <row r="177" spans="2:9">
      <c r="B177" s="117"/>
      <c r="C177" s="117"/>
      <c r="D177" s="117"/>
      <c r="E177" s="117"/>
      <c r="F177" s="117"/>
      <c r="G177" s="117"/>
      <c r="H177" s="117"/>
      <c r="I177" s="117"/>
    </row>
    <row r="178" spans="2:9">
      <c r="B178" s="117"/>
      <c r="C178" s="117"/>
      <c r="D178" s="117"/>
      <c r="E178" s="117"/>
      <c r="F178" s="117"/>
      <c r="G178" s="117"/>
      <c r="H178" s="117"/>
      <c r="I178" s="117"/>
    </row>
    <row r="179" spans="2:9">
      <c r="B179" s="117"/>
      <c r="C179" s="117"/>
      <c r="D179" s="117"/>
      <c r="E179" s="117"/>
      <c r="F179" s="117"/>
      <c r="G179" s="117"/>
      <c r="H179" s="117"/>
      <c r="I179" s="117"/>
    </row>
    <row r="180" spans="2:9">
      <c r="B180" s="117"/>
      <c r="C180" s="117"/>
      <c r="D180" s="117"/>
      <c r="E180" s="117"/>
      <c r="F180" s="117"/>
      <c r="G180" s="117"/>
      <c r="H180" s="117"/>
      <c r="I180" s="117"/>
    </row>
    <row r="181" spans="2:9">
      <c r="B181" s="117"/>
      <c r="C181" s="117"/>
      <c r="D181" s="117"/>
      <c r="E181" s="117"/>
      <c r="F181" s="117"/>
      <c r="G181" s="117"/>
      <c r="H181" s="117"/>
      <c r="I181" s="117"/>
    </row>
    <row r="182" spans="2:9">
      <c r="B182" s="117"/>
      <c r="C182" s="117"/>
      <c r="D182" s="117"/>
      <c r="E182" s="117"/>
      <c r="F182" s="117"/>
      <c r="G182" s="117"/>
      <c r="H182" s="117"/>
      <c r="I182" s="117"/>
    </row>
    <row r="183" spans="2:9">
      <c r="B183" s="117"/>
      <c r="C183" s="117"/>
      <c r="D183" s="117"/>
      <c r="E183" s="117"/>
      <c r="F183" s="117"/>
      <c r="G183" s="117"/>
      <c r="H183" s="117"/>
      <c r="I183" s="117"/>
    </row>
    <row r="184" spans="2:9">
      <c r="B184" s="117"/>
      <c r="C184" s="117"/>
      <c r="D184" s="117"/>
      <c r="E184" s="117"/>
      <c r="F184" s="117"/>
      <c r="G184" s="117"/>
      <c r="H184" s="117"/>
      <c r="I184" s="117"/>
    </row>
    <row r="185" spans="2:9">
      <c r="B185" s="117"/>
      <c r="C185" s="117"/>
      <c r="D185" s="117"/>
      <c r="E185" s="117"/>
      <c r="F185" s="117"/>
      <c r="G185" s="117"/>
      <c r="H185" s="117"/>
      <c r="I185" s="117"/>
    </row>
    <row r="186" spans="2:9">
      <c r="B186" s="117"/>
      <c r="C186" s="117"/>
      <c r="D186" s="117"/>
      <c r="E186" s="117"/>
      <c r="F186" s="117"/>
      <c r="G186" s="117"/>
      <c r="H186" s="117"/>
      <c r="I186" s="117"/>
    </row>
    <row r="187" spans="2:9">
      <c r="B187" s="117"/>
      <c r="C187" s="117"/>
      <c r="D187" s="117"/>
      <c r="E187" s="117"/>
      <c r="F187" s="117"/>
      <c r="G187" s="117"/>
      <c r="H187" s="117"/>
      <c r="I187" s="117"/>
    </row>
    <row r="188" spans="2:9">
      <c r="B188" s="117"/>
      <c r="C188" s="117"/>
      <c r="D188" s="117"/>
      <c r="E188" s="117"/>
      <c r="F188" s="117"/>
      <c r="G188" s="117"/>
      <c r="H188" s="117"/>
      <c r="I188" s="117"/>
    </row>
    <row r="189" spans="2:9">
      <c r="B189" s="117"/>
      <c r="C189" s="117"/>
      <c r="D189" s="117"/>
      <c r="E189" s="117"/>
      <c r="F189" s="117"/>
      <c r="G189" s="117"/>
      <c r="H189" s="117"/>
      <c r="I189" s="117"/>
    </row>
    <row r="190" spans="2:9">
      <c r="B190" s="117"/>
      <c r="C190" s="117"/>
      <c r="D190" s="117"/>
      <c r="E190" s="117"/>
      <c r="F190" s="117"/>
      <c r="G190" s="117"/>
      <c r="H190" s="117"/>
      <c r="I190" s="117"/>
    </row>
    <row r="191" spans="2:9">
      <c r="B191" s="117"/>
      <c r="C191" s="117"/>
      <c r="D191" s="117"/>
      <c r="E191" s="117"/>
      <c r="F191" s="117"/>
      <c r="G191" s="117"/>
      <c r="H191" s="117"/>
      <c r="I191" s="117"/>
    </row>
    <row r="192" spans="2:9">
      <c r="B192" s="117"/>
      <c r="C192" s="117"/>
      <c r="D192" s="117"/>
      <c r="E192" s="117"/>
      <c r="F192" s="117"/>
      <c r="G192" s="117"/>
      <c r="H192" s="117"/>
      <c r="I192" s="117"/>
    </row>
    <row r="193" spans="2:9">
      <c r="B193" s="117"/>
      <c r="C193" s="117"/>
      <c r="D193" s="117"/>
      <c r="E193" s="117"/>
      <c r="F193" s="117"/>
      <c r="G193" s="117"/>
      <c r="H193" s="117"/>
      <c r="I193" s="117"/>
    </row>
    <row r="194" spans="2:9">
      <c r="B194" s="117"/>
      <c r="C194" s="117"/>
      <c r="D194" s="117"/>
      <c r="E194" s="117"/>
      <c r="F194" s="117"/>
      <c r="G194" s="117"/>
      <c r="H194" s="117"/>
      <c r="I194" s="117"/>
    </row>
    <row r="195" spans="2:9">
      <c r="B195" s="117"/>
      <c r="C195" s="117"/>
      <c r="D195" s="117"/>
      <c r="E195" s="117"/>
      <c r="F195" s="117"/>
      <c r="G195" s="117"/>
      <c r="H195" s="117"/>
      <c r="I195" s="117"/>
    </row>
    <row r="196" spans="2:9">
      <c r="B196" s="117"/>
      <c r="C196" s="117"/>
      <c r="D196" s="117"/>
      <c r="E196" s="117"/>
      <c r="F196" s="117"/>
      <c r="G196" s="117"/>
      <c r="H196" s="117"/>
      <c r="I196" s="117"/>
    </row>
    <row r="197" spans="2:9">
      <c r="B197" s="117"/>
      <c r="C197" s="117"/>
      <c r="D197" s="117"/>
      <c r="E197" s="117"/>
      <c r="F197" s="117"/>
      <c r="G197" s="117"/>
      <c r="H197" s="117"/>
      <c r="I197" s="117"/>
    </row>
    <row r="198" spans="2:9">
      <c r="B198" s="117"/>
      <c r="C198" s="117"/>
      <c r="D198" s="117"/>
      <c r="E198" s="117"/>
      <c r="F198" s="117"/>
      <c r="G198" s="117"/>
      <c r="H198" s="117"/>
      <c r="I198" s="117"/>
    </row>
  </sheetData>
  <mergeCells count="7">
    <mergeCell ref="A4:F5"/>
    <mergeCell ref="A6:F6"/>
    <mergeCell ref="A7:A8"/>
    <mergeCell ref="B7:B8"/>
    <mergeCell ref="D7:D8"/>
    <mergeCell ref="E7:E8"/>
    <mergeCell ref="F7:F8"/>
  </mergeCells>
  <pageMargins left="0.70866141732283472" right="0.70866141732283472" top="0.74803149606299213" bottom="0.61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Buh_8</dc:creator>
  <cp:lastModifiedBy>rozkova</cp:lastModifiedBy>
  <cp:lastPrinted>2022-12-19T12:40:42Z</cp:lastPrinted>
  <dcterms:created xsi:type="dcterms:W3CDTF">2008-10-31T06:19:29Z</dcterms:created>
  <dcterms:modified xsi:type="dcterms:W3CDTF">2023-02-16T07:02:32Z</dcterms:modified>
</cp:coreProperties>
</file>