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codeName="ЭтаКнига" defaultThemeVersion="124226"/>
  <bookViews>
    <workbookView xWindow="120" yWindow="105" windowWidth="15120" windowHeight="8010"/>
  </bookViews>
  <sheets>
    <sheet name="Лист3" sheetId="3" r:id="rId1"/>
  </sheets>
  <calcPr calcId="124519"/>
</workbook>
</file>

<file path=xl/calcChain.xml><?xml version="1.0" encoding="utf-8"?>
<calcChain xmlns="http://schemas.openxmlformats.org/spreadsheetml/2006/main">
  <c r="E70" i="3"/>
  <c r="E89"/>
  <c r="G59"/>
  <c r="F59"/>
  <c r="E59"/>
  <c r="E47"/>
  <c r="F47"/>
  <c r="G47"/>
  <c r="G89" l="1"/>
  <c r="G88" s="1"/>
  <c r="F37"/>
  <c r="G37" l="1"/>
  <c r="G35"/>
  <c r="G21"/>
  <c r="G20" s="1"/>
  <c r="G19" s="1"/>
  <c r="F21"/>
  <c r="F20" s="1"/>
  <c r="G14"/>
  <c r="G13" s="1"/>
  <c r="G71"/>
  <c r="F71"/>
  <c r="G86"/>
  <c r="F86"/>
  <c r="G84"/>
  <c r="F84"/>
  <c r="G82"/>
  <c r="F82"/>
  <c r="G80"/>
  <c r="F80"/>
  <c r="G78"/>
  <c r="F78"/>
  <c r="G76"/>
  <c r="F76"/>
  <c r="G73"/>
  <c r="F73"/>
  <c r="G39"/>
  <c r="G30"/>
  <c r="F30"/>
  <c r="G58"/>
  <c r="G56"/>
  <c r="G55" s="1"/>
  <c r="F56"/>
  <c r="E56"/>
  <c r="G64"/>
  <c r="G63" s="1"/>
  <c r="G66"/>
  <c r="G52"/>
  <c r="G51" s="1"/>
  <c r="G44"/>
  <c r="G43" s="1"/>
  <c r="G49"/>
  <c r="E84"/>
  <c r="E86"/>
  <c r="E82"/>
  <c r="E80"/>
  <c r="E78"/>
  <c r="E76"/>
  <c r="E73"/>
  <c r="E71"/>
  <c r="E30"/>
  <c r="E21"/>
  <c r="G70" l="1"/>
  <c r="G69" s="1"/>
  <c r="G61"/>
  <c r="F70"/>
  <c r="F69" s="1"/>
  <c r="G42"/>
  <c r="G29"/>
  <c r="G54"/>
  <c r="F14"/>
  <c r="F13" s="1"/>
  <c r="E14"/>
  <c r="E13" s="1"/>
  <c r="F89"/>
  <c r="F88" s="1"/>
  <c r="F19"/>
  <c r="F35"/>
  <c r="F29" s="1"/>
  <c r="F39"/>
  <c r="F52"/>
  <c r="F51" s="1"/>
  <c r="F55"/>
  <c r="F58"/>
  <c r="F64"/>
  <c r="F66"/>
  <c r="F44"/>
  <c r="F49"/>
  <c r="E49"/>
  <c r="G12" l="1"/>
  <c r="G94" s="1"/>
  <c r="F43"/>
  <c r="F42" s="1"/>
  <c r="F61"/>
  <c r="F54"/>
  <c r="E20"/>
  <c r="E19" s="1"/>
  <c r="E44"/>
  <c r="E55"/>
  <c r="E58"/>
  <c r="E64"/>
  <c r="E63" s="1"/>
  <c r="E66"/>
  <c r="E88"/>
  <c r="E52"/>
  <c r="E51" s="1"/>
  <c r="E39"/>
  <c r="E37"/>
  <c r="E35"/>
  <c r="F12" l="1"/>
  <c r="F94" s="1"/>
  <c r="E69"/>
  <c r="E61"/>
  <c r="E43"/>
  <c r="E54"/>
  <c r="E29"/>
  <c r="E42" l="1"/>
  <c r="E12" s="1"/>
  <c r="E94" s="1"/>
</calcChain>
</file>

<file path=xl/sharedStrings.xml><?xml version="1.0" encoding="utf-8"?>
<sst xmlns="http://schemas.openxmlformats.org/spreadsheetml/2006/main" count="239" uniqueCount="174">
  <si>
    <t>Плата за негативное воздействие на окружающую среду</t>
  </si>
  <si>
    <t>ВСЕГО ДОХОДОВ</t>
  </si>
  <si>
    <t xml:space="preserve">Единый сельскохозяйственный налог </t>
  </si>
  <si>
    <t>10102010010000110</t>
  </si>
  <si>
    <t>10102030010000110</t>
  </si>
  <si>
    <t>10803010010000110</t>
  </si>
  <si>
    <t>11105035050000120</t>
  </si>
  <si>
    <t>11201000010000120</t>
  </si>
  <si>
    <t>041</t>
  </si>
  <si>
    <t>048</t>
  </si>
  <si>
    <t>11201010010000120</t>
  </si>
  <si>
    <t>Плата за выбросы загрязняющих веществ в атмосферный воздух стационарными объектами</t>
  </si>
  <si>
    <t>11402053050000410</t>
  </si>
  <si>
    <t>11301995050000130</t>
  </si>
  <si>
    <t>Прочие доходы от оказания платных услуг (работ) получателями средств бюджетов муниципальных районов</t>
  </si>
  <si>
    <t>042</t>
  </si>
  <si>
    <t>11302995050000130</t>
  </si>
  <si>
    <t>Прочие доходы от компенсации затрат бюджетов муниципальных районов</t>
  </si>
  <si>
    <t>120</t>
  </si>
  <si>
    <t>код главного администратора доходов</t>
  </si>
  <si>
    <t xml:space="preserve">Код бюджетной классификации доходов </t>
  </si>
  <si>
    <t>Наименование доходов</t>
  </si>
  <si>
    <t>НАЛОГОВЫЕ И НЕНАЛОГОВЫЕ ДОХОДЫ</t>
  </si>
  <si>
    <t>НАЛОГИ НА ПРИБЫЛЬ, ДОХОДЫ</t>
  </si>
  <si>
    <t xml:space="preserve"> 1 00 00000 00 0000 000</t>
  </si>
  <si>
    <t xml:space="preserve"> 1 01 00000 00 0000 000</t>
  </si>
  <si>
    <t>ООО</t>
  </si>
  <si>
    <t>Налог на доходы физических лиц</t>
  </si>
  <si>
    <t xml:space="preserve"> 1 01 02000 01 0000 110</t>
  </si>
  <si>
    <t>НАЛОГИ НА СОВОКУПНЫЙ ДОХОД</t>
  </si>
  <si>
    <t xml:space="preserve"> 1 05 00000 00 0000 000</t>
  </si>
  <si>
    <t>ооо</t>
  </si>
  <si>
    <t>10503010010000110</t>
  </si>
  <si>
    <t>ГОСУДАРСТВЕННАЯ ПОШЛИНА</t>
  </si>
  <si>
    <t xml:space="preserve"> 1 08 00000 00 0000 000</t>
  </si>
  <si>
    <t>Государственная пошлина по делам , рассматриваемым в судах общей юрисдикции, мировыми судьями ( за исключением Верховного Суда Российской Федерации ).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</si>
  <si>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 бюджетных и автономных учреждений)</t>
  </si>
  <si>
    <t>ДОХОДЫ ОТ ИСПОЛЬЗОВАНИЯ ИМУЩЕСТВА, НАХОДЯЩЕГОСЯ В ГОСУДАРСТВЕННОЙ И МУНИЦИПАЛЬНОЙ СОБСТВЕННОСТИ</t>
  </si>
  <si>
    <t xml:space="preserve"> 1 11 00000 00 0000 000</t>
  </si>
  <si>
    <t>1 13 00000 00 0000 000</t>
  </si>
  <si>
    <t xml:space="preserve">000 </t>
  </si>
  <si>
    <t>1 16 00000 00 0000 000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</si>
  <si>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</si>
  <si>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</si>
  <si>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</si>
  <si>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 xml:space="preserve">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</si>
  <si>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10102020010000110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</si>
  <si>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</si>
  <si>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</si>
  <si>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</si>
  <si>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</si>
  <si>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 xml:space="preserve"> 1030000000 0000 000</t>
  </si>
  <si>
    <t xml:space="preserve"> 1030200001 0000 110</t>
  </si>
  <si>
    <t xml:space="preserve">                         </t>
  </si>
  <si>
    <t xml:space="preserve">                                                                                                               </t>
  </si>
  <si>
    <t>10504020020000110</t>
  </si>
  <si>
    <t xml:space="preserve">Налог, взимаемый в связи с применением патентной системы налогообложения, зачисляемый в бюджеты муниципальных районов 
</t>
  </si>
  <si>
    <t>10504000020000110</t>
  </si>
  <si>
    <t xml:space="preserve">Налог, взимаемый в связи с применением патентной системы налогообложения
</t>
  </si>
  <si>
    <t>11105013130000120</t>
  </si>
  <si>
    <t>Доходы, полученные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поселений, а также средства от продаджи права на заключение договоров аренды указанных земельных участков</t>
  </si>
  <si>
    <t>11406013130000430</t>
  </si>
  <si>
    <t>Доходы от продажи земельных участков, государственная собственность на которые не разграничена и которые расположены в границах  городских поселений</t>
  </si>
  <si>
    <t>11105013050000120</t>
  </si>
  <si>
    <t>11406013050000430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</si>
  <si>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</si>
  <si>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 xml:space="preserve"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</si>
  <si>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 xml:space="preserve"> 1 03 02231 01 0000 110
</t>
  </si>
  <si>
    <t xml:space="preserve"> 1 03 02241 01 0000 110
</t>
  </si>
  <si>
    <t xml:space="preserve"> 1 03 02251 01 0000 110
</t>
  </si>
  <si>
    <t xml:space="preserve"> 1 03 02261 01 0000 100
</t>
  </si>
  <si>
    <t xml:space="preserve"> 10302230 01 0000 110</t>
  </si>
  <si>
    <t xml:space="preserve"> 1 03 02240 01 0000 110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</si>
  <si>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</si>
  <si>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1 03 02250 01 0000 110
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</si>
  <si>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</si>
  <si>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1 03 02260 01 0000 100
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</si>
  <si>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</si>
  <si>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105 03000 01 0000 000</t>
  </si>
  <si>
    <t>000</t>
  </si>
  <si>
    <t>10803000010000110</t>
  </si>
  <si>
    <t>Государственная пошлина по делам, рассматриваемым в судах общей юрисдикции, мировыми судьями</t>
  </si>
  <si>
    <t>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</si>
  <si>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</si>
  <si>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</si>
  <si>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</si>
  <si>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11105030000000120</t>
  </si>
  <si>
    <t>11200000000000000</t>
  </si>
  <si>
    <t>ПЛАТЕЖИ ПРИ ПОЛЬЗОВАНИИ ПРИРОДНЫМИ РЕСУРСАМИ</t>
  </si>
  <si>
    <t>1 13 01000 00 0000 130</t>
  </si>
  <si>
    <t>Доходы от оказания платных услуг (работ)</t>
  </si>
  <si>
    <t>Доходы от компенсации затрат государства</t>
  </si>
  <si>
    <t>113 02990 00 0000 130</t>
  </si>
  <si>
    <t>113 02000 00 0000 130</t>
  </si>
  <si>
    <t>Прочие доходы от компенсации затрат государства</t>
  </si>
  <si>
    <t>113 01990 00 0000 130</t>
  </si>
  <si>
    <t>Прочие доходы от оказания платных услуг (работ)</t>
  </si>
  <si>
    <t>11400000000000000</t>
  </si>
  <si>
    <t>114 02000 00 0000 000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</si>
  <si>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</si>
  <si>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11402050050000410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</si>
  <si>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</si>
  <si>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</si>
  <si>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</si>
  <si>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</si>
  <si>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</si>
  <si>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1 16 01070 01 0000 140</t>
  </si>
  <si>
    <t>1 16 01073 01 0000 140</t>
  </si>
  <si>
    <t>023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</si>
  <si>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</si>
  <si>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</si>
  <si>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 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</si>
  <si>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11109000000000120</t>
  </si>
  <si>
    <t>10102040010000110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</si>
  <si>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 со статьей 2271 Налогового кодекса Российской Федерации</t>
  </si>
  <si>
    <t xml:space="preserve"> к Решению Совета Лухского </t>
  </si>
  <si>
    <t>Приложение №2</t>
  </si>
  <si>
    <t>105 01000 00 0000 000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</si>
  <si>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</si>
  <si>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</si>
  <si>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10501020010000110</t>
  </si>
  <si>
    <t>10501021010000110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</si>
  <si>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
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</si>
  <si>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</si>
  <si>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</si>
  <si>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</si>
  <si>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</si>
  <si>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</si>
  <si>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</si>
  <si>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</si>
  <si>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оказания платных услуг и компенвации затрат государства</t>
  </si>
  <si>
    <t xml:space="preserve">Доходы от продажи материальных и нематериальных активов   
</t>
  </si>
  <si>
    <t>Штрафы, санкции, возмещение ущерба</t>
  </si>
  <si>
    <t>Безвозмездные поступления</t>
  </si>
  <si>
    <t xml:space="preserve"> 1050101001 0000 110</t>
  </si>
  <si>
    <t>1050101101 0000 110</t>
  </si>
  <si>
    <r>
      <rPr>
        <sz val="14"/>
        <color theme="1"/>
        <rFont val="Times New Roman"/>
        <family val="1"/>
        <charset val="204"/>
      </rPr>
      <t>Налог, взимаемый с налогоплательщиков, выбравших в качестве объекта налогообложения доходы</t>
    </r>
    <r>
      <rPr>
        <b/>
        <sz val="14"/>
        <color theme="1"/>
        <rFont val="Times New Roman"/>
        <family val="1"/>
        <charset val="204"/>
      </rPr>
      <t xml:space="preserve">
</t>
    </r>
  </si>
  <si>
    <t>Налог, взимаемый с налогоплательщиков, выбравших в качестве объекта налогообложения доходы</t>
  </si>
  <si>
    <t>1 16 01050 01 0000 140</t>
  </si>
  <si>
    <t>1 16 01053 01 0000 140</t>
  </si>
  <si>
    <t>1 16 01203 01 0000 140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</si>
  <si>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
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</si>
  <si>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</si>
  <si>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</si>
  <si>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</si>
  <si>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</si>
  <si>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</si>
  <si>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</si>
  <si>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1 16 01130 01 0000 140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</si>
  <si>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</si>
  <si>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</si>
  <si>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</si>
  <si>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1 16 01190 01 0000 140</t>
  </si>
  <si>
    <t>1 16 01193 01 0000 140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</si>
  <si>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
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</si>
  <si>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</si>
  <si>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</si>
  <si>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</si>
  <si>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</si>
  <si>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1 16 01170 01 0000 140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</si>
  <si>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</si>
  <si>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</si>
  <si>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муниципального района "О  районном  бюджете  на 2024 год и плановый период 2025 и 2026годов»</t>
  </si>
  <si>
    <t xml:space="preserve">                       Доходы районного бюджета по кодам классификации доходов бюджетов    на 2024год  и плановый перид 2025 и 2026 годов.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</si>
  <si>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</si>
  <si>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</si>
  <si>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</si>
  <si>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</si>
  <si>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</si>
  <si>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</si>
  <si>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 xml:space="preserve"> 2 02 10000 00 0000 150</t>
  </si>
  <si>
    <t xml:space="preserve"> 2 02 20000 00 0000 150</t>
  </si>
  <si>
    <t xml:space="preserve"> 2 02 30000 00 0000 150</t>
  </si>
  <si>
    <t xml:space="preserve"> 2 02 40000 00 0000 150</t>
  </si>
</sst>
</file>

<file path=xl/styles.xml><?xml version="1.0" encoding="utf-8"?>
<styleSheet xmlns="http://schemas.openxmlformats.org/spreadsheetml/2006/main">
  <numFmts count="1">
    <numFmt numFmtId="164" formatCode="_-* #,##0.00&quot;р.&quot;_-;\-* #,##0.00&quot;р.&quot;_-;_-* &quot;-&quot;??&quot;р.&quot;_-;_-@_-"/>
  </numFmts>
  <fonts count="17"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7.7"/>
      <color theme="10"/>
      <name val="Calibri"/>
      <family val="2"/>
      <charset val="204"/>
    </font>
    <font>
      <sz val="14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14"/>
      <color rgb="FF22272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</cellStyleXfs>
  <cellXfs count="111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justify"/>
    </xf>
    <xf numFmtId="0" fontId="2" fillId="0" borderId="0" xfId="0" applyFont="1" applyAlignment="1">
      <alignment horizontal="center"/>
    </xf>
    <xf numFmtId="0" fontId="0" fillId="0" borderId="1" xfId="0" applyBorder="1"/>
    <xf numFmtId="0" fontId="2" fillId="0" borderId="1" xfId="0" applyFont="1" applyBorder="1" applyAlignment="1">
      <alignment horizontal="center" vertical="top" wrapText="1"/>
    </xf>
    <xf numFmtId="49" fontId="0" fillId="0" borderId="1" xfId="0" applyNumberFormat="1" applyBorder="1"/>
    <xf numFmtId="49" fontId="3" fillId="0" borderId="1" xfId="0" applyNumberFormat="1" applyFont="1" applyBorder="1" applyAlignment="1">
      <alignment horizontal="center" vertical="top" wrapText="1"/>
    </xf>
    <xf numFmtId="49" fontId="2" fillId="0" borderId="1" xfId="1" applyNumberFormat="1" applyFont="1" applyBorder="1" applyAlignment="1">
      <alignment horizontal="center" vertical="top" wrapText="1"/>
    </xf>
    <xf numFmtId="49" fontId="3" fillId="0" borderId="1" xfId="1" applyNumberFormat="1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0" fillId="0" borderId="0" xfId="0" applyFont="1"/>
    <xf numFmtId="0" fontId="10" fillId="0" borderId="0" xfId="0" applyFont="1"/>
    <xf numFmtId="0" fontId="3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0" fillId="0" borderId="0" xfId="0" applyAlignment="1">
      <alignment horizontal="right"/>
    </xf>
    <xf numFmtId="0" fontId="12" fillId="0" borderId="4" xfId="0" applyFont="1" applyBorder="1" applyAlignment="1">
      <alignment horizontal="center" vertical="top"/>
    </xf>
    <xf numFmtId="0" fontId="11" fillId="0" borderId="4" xfId="0" applyFont="1" applyBorder="1" applyAlignment="1">
      <alignment horizontal="center" vertical="top"/>
    </xf>
    <xf numFmtId="0" fontId="12" fillId="0" borderId="5" xfId="0" applyFont="1" applyBorder="1" applyAlignment="1">
      <alignment horizontal="center" vertical="top"/>
    </xf>
    <xf numFmtId="49" fontId="12" fillId="0" borderId="1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2" fillId="0" borderId="0" xfId="0" applyFont="1" applyBorder="1" applyAlignment="1">
      <alignment horizontal="justify" vertical="top" wrapText="1"/>
    </xf>
    <xf numFmtId="0" fontId="12" fillId="0" borderId="3" xfId="0" applyFont="1" applyBorder="1"/>
    <xf numFmtId="0" fontId="2" fillId="0" borderId="6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top" wrapText="1"/>
    </xf>
    <xf numFmtId="0" fontId="12" fillId="0" borderId="6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justify" vertical="top" wrapText="1"/>
    </xf>
    <xf numFmtId="0" fontId="8" fillId="0" borderId="3" xfId="0" applyFont="1" applyBorder="1" applyAlignment="1">
      <alignment horizontal="center" vertical="top" wrapText="1"/>
    </xf>
    <xf numFmtId="0" fontId="11" fillId="0" borderId="6" xfId="0" applyFont="1" applyBorder="1" applyAlignment="1">
      <alignment horizontal="justify" vertical="top" wrapText="1"/>
    </xf>
    <xf numFmtId="0" fontId="6" fillId="0" borderId="3" xfId="0" applyFont="1" applyBorder="1" applyAlignment="1">
      <alignment horizontal="center"/>
    </xf>
    <xf numFmtId="0" fontId="9" fillId="0" borderId="0" xfId="0" applyFont="1"/>
    <xf numFmtId="0" fontId="6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/>
    <xf numFmtId="2" fontId="5" fillId="0" borderId="0" xfId="0" applyNumberFormat="1" applyFont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1" xfId="1" applyNumberFormat="1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justify" vertical="top" wrapText="1"/>
    </xf>
    <xf numFmtId="49" fontId="2" fillId="0" borderId="1" xfId="1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1" xfId="0" quotePrefix="1" applyFont="1" applyBorder="1" applyAlignment="1">
      <alignment horizontal="center" vertical="top" wrapText="1"/>
    </xf>
    <xf numFmtId="0" fontId="2" fillId="0" borderId="0" xfId="0" applyFont="1" applyBorder="1" applyAlignment="1">
      <alignment horizontal="justify" vertical="top" wrapText="1"/>
    </xf>
    <xf numFmtId="49" fontId="3" fillId="0" borderId="1" xfId="0" quotePrefix="1" applyNumberFormat="1" applyFont="1" applyFill="1" applyBorder="1" applyAlignment="1">
      <alignment horizontal="center" vertical="top" wrapText="1"/>
    </xf>
    <xf numFmtId="0" fontId="11" fillId="0" borderId="0" xfId="0" applyFont="1" applyAlignment="1">
      <alignment horizontal="center"/>
    </xf>
    <xf numFmtId="49" fontId="2" fillId="0" borderId="1" xfId="0" quotePrefix="1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quotePrefix="1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4" fillId="0" borderId="0" xfId="2" applyFont="1" applyAlignment="1" applyProtection="1">
      <alignment vertical="top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justify" vertical="top" wrapText="1"/>
    </xf>
    <xf numFmtId="0" fontId="15" fillId="0" borderId="0" xfId="0" applyFont="1"/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11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vertical="top"/>
    </xf>
    <xf numFmtId="0" fontId="3" fillId="0" borderId="0" xfId="0" applyFont="1" applyBorder="1" applyAlignment="1">
      <alignment horizontal="justify" vertical="top" wrapText="1"/>
    </xf>
    <xf numFmtId="2" fontId="3" fillId="0" borderId="7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0" fontId="2" fillId="0" borderId="1" xfId="0" quotePrefix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justify" vertical="top" wrapText="1"/>
    </xf>
    <xf numFmtId="0" fontId="16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justify"/>
    </xf>
    <xf numFmtId="0" fontId="2" fillId="0" borderId="4" xfId="0" applyFont="1" applyBorder="1" applyAlignment="1">
      <alignment vertical="top"/>
    </xf>
    <xf numFmtId="0" fontId="2" fillId="0" borderId="11" xfId="0" applyFont="1" applyBorder="1" applyAlignment="1">
      <alignment horizontal="justify" wrapText="1"/>
    </xf>
    <xf numFmtId="0" fontId="2" fillId="0" borderId="11" xfId="0" applyFont="1" applyBorder="1" applyAlignment="1">
      <alignment horizontal="justify" vertical="top" wrapText="1"/>
    </xf>
    <xf numFmtId="0" fontId="5" fillId="0" borderId="1" xfId="0" applyFont="1" applyFill="1" applyBorder="1" applyAlignment="1">
      <alignment vertical="center"/>
    </xf>
    <xf numFmtId="2" fontId="10" fillId="0" borderId="0" xfId="0" applyNumberFormat="1" applyFont="1"/>
    <xf numFmtId="2" fontId="5" fillId="0" borderId="0" xfId="0" applyNumberFormat="1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7" fillId="0" borderId="0" xfId="0" applyFont="1" applyAlignment="1">
      <alignment horizontal="center" vertical="top" wrapText="1"/>
    </xf>
    <xf numFmtId="0" fontId="5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top" wrapText="1"/>
    </xf>
    <xf numFmtId="2" fontId="9" fillId="0" borderId="1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center"/>
    </xf>
  </cellXfs>
  <cellStyles count="3">
    <cellStyle name="Гиперссылка" xfId="2" builtinId="8"/>
    <cellStyle name="Денежный" xfId="1" builtinId="4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kodifikant.ru/codes/kbk2016/1110900000000012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B1:I99"/>
  <sheetViews>
    <sheetView tabSelected="1" topLeftCell="A55" zoomScale="70" zoomScaleNormal="70" workbookViewId="0">
      <selection activeCell="H95" sqref="H95"/>
    </sheetView>
  </sheetViews>
  <sheetFormatPr defaultRowHeight="18.75"/>
  <cols>
    <col min="2" max="2" width="10.7109375" customWidth="1"/>
    <col min="3" max="3" width="30.28515625" customWidth="1"/>
    <col min="4" max="4" width="71.7109375" customWidth="1"/>
    <col min="5" max="5" width="21.28515625" style="44" customWidth="1"/>
    <col min="6" max="6" width="19.7109375" style="44" customWidth="1"/>
    <col min="7" max="7" width="23.85546875" style="77" customWidth="1"/>
    <col min="8" max="8" width="24.85546875" customWidth="1"/>
    <col min="9" max="9" width="18.5703125" bestFit="1" customWidth="1"/>
  </cols>
  <sheetData>
    <row r="1" spans="2:8">
      <c r="B1" s="1"/>
    </row>
    <row r="2" spans="2:8">
      <c r="B2" s="2"/>
      <c r="F2" s="77" t="s">
        <v>116</v>
      </c>
    </row>
    <row r="3" spans="2:8">
      <c r="B3" s="2"/>
      <c r="E3"/>
      <c r="F3" s="2" t="s">
        <v>115</v>
      </c>
    </row>
    <row r="4" spans="2:8">
      <c r="B4" s="19"/>
      <c r="C4" s="44"/>
      <c r="E4"/>
      <c r="F4" s="2" t="s">
        <v>162</v>
      </c>
    </row>
    <row r="5" spans="2:8">
      <c r="B5" s="2" t="s">
        <v>53</v>
      </c>
      <c r="C5" t="s">
        <v>54</v>
      </c>
      <c r="D5" s="40"/>
    </row>
    <row r="6" spans="2:8" ht="17.25" customHeight="1">
      <c r="B6" s="3"/>
      <c r="D6" s="19"/>
    </row>
    <row r="7" spans="2:8" s="15" customFormat="1" ht="48" customHeight="1">
      <c r="B7" s="104" t="s">
        <v>163</v>
      </c>
      <c r="C7" s="104"/>
      <c r="D7" s="104"/>
      <c r="E7" s="44"/>
      <c r="F7" s="44"/>
      <c r="G7" s="77"/>
    </row>
    <row r="8" spans="2:8" ht="5.25" customHeight="1">
      <c r="B8" s="4"/>
    </row>
    <row r="9" spans="2:8" s="14" customFormat="1" ht="15.75" customHeight="1">
      <c r="B9" s="108" t="s">
        <v>19</v>
      </c>
      <c r="C9" s="109" t="s">
        <v>20</v>
      </c>
      <c r="D9" s="110" t="s">
        <v>21</v>
      </c>
      <c r="E9" s="105">
        <v>2024</v>
      </c>
      <c r="F9" s="105">
        <v>2025</v>
      </c>
      <c r="G9" s="101">
        <v>2026</v>
      </c>
    </row>
    <row r="10" spans="2:8" s="14" customFormat="1" ht="15" customHeight="1">
      <c r="B10" s="108"/>
      <c r="C10" s="109"/>
      <c r="D10" s="110"/>
      <c r="E10" s="106"/>
      <c r="F10" s="106"/>
      <c r="G10" s="102"/>
    </row>
    <row r="11" spans="2:8" s="14" customFormat="1" ht="30" customHeight="1">
      <c r="B11" s="108"/>
      <c r="C11" s="109"/>
      <c r="D11" s="110"/>
      <c r="E11" s="107"/>
      <c r="F11" s="107"/>
      <c r="G11" s="103"/>
    </row>
    <row r="12" spans="2:8" s="14" customFormat="1" ht="30" customHeight="1" thickBot="1">
      <c r="B12" s="18" t="s">
        <v>26</v>
      </c>
      <c r="C12" s="20" t="s">
        <v>24</v>
      </c>
      <c r="D12" s="29" t="s">
        <v>22</v>
      </c>
      <c r="E12" s="26">
        <f>E13+E29+E39+E42+E52+E54+E61+E69+E19</f>
        <v>24961119</v>
      </c>
      <c r="F12" s="26">
        <f>F13+F29+F39+F42+F52+F54+F61+F69+F19</f>
        <v>22829500</v>
      </c>
      <c r="G12" s="26">
        <f>G13+G29+G39+G42+G52+G54+G61+G69+G19</f>
        <v>22829500</v>
      </c>
    </row>
    <row r="13" spans="2:8" ht="28.5" customHeight="1" thickBot="1">
      <c r="B13" s="18" t="s">
        <v>26</v>
      </c>
      <c r="C13" s="22" t="s">
        <v>25</v>
      </c>
      <c r="D13" s="30" t="s">
        <v>23</v>
      </c>
      <c r="E13" s="26">
        <f t="shared" ref="E13:G13" si="0">E14</f>
        <v>12942619</v>
      </c>
      <c r="F13" s="26">
        <f t="shared" si="0"/>
        <v>11835100</v>
      </c>
      <c r="G13" s="26">
        <f t="shared" si="0"/>
        <v>11835100</v>
      </c>
    </row>
    <row r="14" spans="2:8" ht="28.5" customHeight="1" thickBot="1">
      <c r="B14" s="18" t="s">
        <v>26</v>
      </c>
      <c r="C14" s="21" t="s">
        <v>28</v>
      </c>
      <c r="D14" s="31" t="s">
        <v>27</v>
      </c>
      <c r="E14" s="26">
        <f t="shared" ref="E14:F14" si="1">SUM(E15:E18)</f>
        <v>12942619</v>
      </c>
      <c r="F14" s="26">
        <f t="shared" si="1"/>
        <v>11835100</v>
      </c>
      <c r="G14" s="26">
        <f t="shared" ref="G14" si="2">SUM(G15:G18)</f>
        <v>11835100</v>
      </c>
    </row>
    <row r="15" spans="2:8" ht="96" hidden="1" customHeight="1">
      <c r="B15" s="6">
        <v>182</v>
      </c>
      <c r="C15" s="25" t="s">
        <v>3</v>
      </c>
      <c r="D15" s="32" t="s">
        <v>45</v>
      </c>
      <c r="E15" s="76">
        <v>11851619</v>
      </c>
      <c r="F15" s="76">
        <v>11575100</v>
      </c>
      <c r="G15" s="76">
        <v>11575100</v>
      </c>
      <c r="H15" s="45"/>
    </row>
    <row r="16" spans="2:8" ht="141" hidden="1" customHeight="1">
      <c r="B16" s="6">
        <v>182</v>
      </c>
      <c r="C16" s="25" t="s">
        <v>46</v>
      </c>
      <c r="D16" s="32" t="s">
        <v>47</v>
      </c>
      <c r="E16" s="76">
        <v>827000</v>
      </c>
      <c r="F16" s="76">
        <v>150000</v>
      </c>
      <c r="G16" s="76">
        <v>150000</v>
      </c>
    </row>
    <row r="17" spans="2:7" ht="60.75" hidden="1" customHeight="1">
      <c r="B17" s="6">
        <v>182</v>
      </c>
      <c r="C17" s="25" t="s">
        <v>4</v>
      </c>
      <c r="D17" s="33" t="s">
        <v>48</v>
      </c>
      <c r="E17" s="76">
        <v>194000</v>
      </c>
      <c r="F17" s="76">
        <v>70000</v>
      </c>
      <c r="G17" s="76">
        <v>70000</v>
      </c>
    </row>
    <row r="18" spans="2:7" ht="116.25" hidden="1" customHeight="1">
      <c r="B18" s="6">
        <v>182</v>
      </c>
      <c r="C18" s="25" t="s">
        <v>113</v>
      </c>
      <c r="D18" s="33" t="s">
        <v>114</v>
      </c>
      <c r="E18" s="76">
        <v>70000</v>
      </c>
      <c r="F18" s="76">
        <v>40000</v>
      </c>
      <c r="G18" s="76">
        <v>40000</v>
      </c>
    </row>
    <row r="19" spans="2:7" ht="63" customHeight="1">
      <c r="B19" s="68" t="s">
        <v>26</v>
      </c>
      <c r="C19" s="8" t="s">
        <v>51</v>
      </c>
      <c r="D19" s="11" t="s">
        <v>49</v>
      </c>
      <c r="E19" s="41">
        <f t="shared" ref="E19:G19" si="3">E20</f>
        <v>6766500</v>
      </c>
      <c r="F19" s="41">
        <f t="shared" si="3"/>
        <v>6766500</v>
      </c>
      <c r="G19" s="41">
        <f t="shared" si="3"/>
        <v>6766500</v>
      </c>
    </row>
    <row r="20" spans="2:7" ht="43.5" customHeight="1">
      <c r="B20" s="68" t="s">
        <v>26</v>
      </c>
      <c r="C20" s="25" t="s">
        <v>52</v>
      </c>
      <c r="D20" s="33" t="s">
        <v>50</v>
      </c>
      <c r="E20" s="49">
        <f t="shared" ref="E20:G20" si="4">E21+E23+E25+E27</f>
        <v>6766500</v>
      </c>
      <c r="F20" s="49">
        <f t="shared" si="4"/>
        <v>6766500</v>
      </c>
      <c r="G20" s="49">
        <f t="shared" si="4"/>
        <v>6766500</v>
      </c>
    </row>
    <row r="21" spans="2:7" ht="102.75" hidden="1" customHeight="1">
      <c r="B21" s="68" t="s">
        <v>26</v>
      </c>
      <c r="C21" s="25" t="s">
        <v>71</v>
      </c>
      <c r="D21" s="33" t="s">
        <v>123</v>
      </c>
      <c r="E21" s="49">
        <f t="shared" ref="E21:G21" si="5">E22</f>
        <v>3521000</v>
      </c>
      <c r="F21" s="49">
        <f t="shared" si="5"/>
        <v>3521000</v>
      </c>
      <c r="G21" s="49">
        <f t="shared" si="5"/>
        <v>3521000</v>
      </c>
    </row>
    <row r="22" spans="2:7" ht="162" hidden="1" customHeight="1">
      <c r="B22" s="6">
        <v>100</v>
      </c>
      <c r="C22" s="25" t="s">
        <v>67</v>
      </c>
      <c r="D22" s="33" t="s">
        <v>124</v>
      </c>
      <c r="E22" s="49">
        <v>3521000</v>
      </c>
      <c r="F22" s="49">
        <v>3521000</v>
      </c>
      <c r="G22" s="49">
        <v>3521000</v>
      </c>
    </row>
    <row r="23" spans="2:7" ht="116.25" hidden="1" customHeight="1">
      <c r="B23" s="68" t="s">
        <v>26</v>
      </c>
      <c r="C23" s="25" t="s">
        <v>72</v>
      </c>
      <c r="D23" s="33" t="s">
        <v>73</v>
      </c>
      <c r="E23" s="49">
        <v>30500</v>
      </c>
      <c r="F23" s="49">
        <v>30500</v>
      </c>
      <c r="G23" s="49">
        <v>30500</v>
      </c>
    </row>
    <row r="24" spans="2:7" ht="177.75" hidden="1" customHeight="1">
      <c r="B24" s="6">
        <v>100</v>
      </c>
      <c r="C24" s="25" t="s">
        <v>68</v>
      </c>
      <c r="D24" s="34" t="s">
        <v>125</v>
      </c>
      <c r="E24" s="49">
        <v>30500</v>
      </c>
      <c r="F24" s="49">
        <v>30500</v>
      </c>
      <c r="G24" s="49">
        <v>30500</v>
      </c>
    </row>
    <row r="25" spans="2:7" ht="99.75" hidden="1" customHeight="1">
      <c r="B25" s="68" t="s">
        <v>26</v>
      </c>
      <c r="C25" s="25" t="s">
        <v>74</v>
      </c>
      <c r="D25" s="34" t="s">
        <v>75</v>
      </c>
      <c r="E25" s="49">
        <v>3535000</v>
      </c>
      <c r="F25" s="49">
        <v>3535000</v>
      </c>
      <c r="G25" s="49">
        <v>3535000</v>
      </c>
    </row>
    <row r="26" spans="2:7" ht="156.75" hidden="1" customHeight="1">
      <c r="B26" s="6">
        <v>100</v>
      </c>
      <c r="C26" s="25" t="s">
        <v>69</v>
      </c>
      <c r="D26" s="33" t="s">
        <v>126</v>
      </c>
      <c r="E26" s="49">
        <v>3535000</v>
      </c>
      <c r="F26" s="49">
        <v>3535000</v>
      </c>
      <c r="G26" s="49">
        <v>3535000</v>
      </c>
    </row>
    <row r="27" spans="2:7" ht="100.5" hidden="1" customHeight="1">
      <c r="B27" s="68" t="s">
        <v>26</v>
      </c>
      <c r="C27" s="25" t="s">
        <v>76</v>
      </c>
      <c r="D27" s="33" t="s">
        <v>77</v>
      </c>
      <c r="E27" s="49">
        <v>-320000</v>
      </c>
      <c r="F27" s="49">
        <v>-320000</v>
      </c>
      <c r="G27" s="49">
        <v>-320000</v>
      </c>
    </row>
    <row r="28" spans="2:7" ht="157.5" hidden="1" customHeight="1">
      <c r="B28" s="6">
        <v>100</v>
      </c>
      <c r="C28" s="25" t="s">
        <v>70</v>
      </c>
      <c r="D28" s="33" t="s">
        <v>127</v>
      </c>
      <c r="E28" s="49">
        <v>-320000</v>
      </c>
      <c r="F28" s="49">
        <v>-320000</v>
      </c>
      <c r="G28" s="49">
        <v>-320000</v>
      </c>
    </row>
    <row r="29" spans="2:7" ht="25.5" customHeight="1" thickBot="1">
      <c r="B29" s="6" t="s">
        <v>26</v>
      </c>
      <c r="C29" s="20" t="s">
        <v>30</v>
      </c>
      <c r="D29" s="35" t="s">
        <v>29</v>
      </c>
      <c r="E29" s="26">
        <f>E30+E35+E37</f>
        <v>2000000</v>
      </c>
      <c r="F29" s="26">
        <f t="shared" ref="F29:G29" si="6">F30+F35+F37</f>
        <v>1330000</v>
      </c>
      <c r="G29" s="26">
        <f t="shared" si="6"/>
        <v>1330000</v>
      </c>
    </row>
    <row r="30" spans="2:7" ht="37.5" customHeight="1">
      <c r="B30" s="24" t="s">
        <v>26</v>
      </c>
      <c r="C30" s="23" t="s">
        <v>117</v>
      </c>
      <c r="D30" s="11" t="s">
        <v>118</v>
      </c>
      <c r="E30" s="26">
        <f>E31+E33</f>
        <v>1300000</v>
      </c>
      <c r="F30" s="26">
        <f t="shared" ref="F30:G30" si="7">F31+F33</f>
        <v>900000</v>
      </c>
      <c r="G30" s="26">
        <f t="shared" si="7"/>
        <v>900000</v>
      </c>
    </row>
    <row r="31" spans="2:7" ht="37.5" hidden="1" customHeight="1">
      <c r="B31" s="79" t="s">
        <v>26</v>
      </c>
      <c r="C31" s="78" t="s">
        <v>134</v>
      </c>
      <c r="D31" s="11" t="s">
        <v>136</v>
      </c>
      <c r="E31" s="65">
        <v>650000</v>
      </c>
      <c r="F31" s="65">
        <v>450000</v>
      </c>
      <c r="G31" s="65">
        <v>450000</v>
      </c>
    </row>
    <row r="32" spans="2:7" ht="37.5" hidden="1" customHeight="1">
      <c r="B32" s="79">
        <v>182</v>
      </c>
      <c r="C32" s="78" t="s">
        <v>135</v>
      </c>
      <c r="D32" s="33" t="s">
        <v>137</v>
      </c>
      <c r="E32" s="65">
        <v>650000</v>
      </c>
      <c r="F32" s="65">
        <v>450000</v>
      </c>
      <c r="G32" s="65">
        <v>450000</v>
      </c>
    </row>
    <row r="33" spans="2:9" ht="63" hidden="1" customHeight="1">
      <c r="B33" s="6" t="s">
        <v>26</v>
      </c>
      <c r="C33" s="25" t="s">
        <v>120</v>
      </c>
      <c r="D33" s="33" t="s">
        <v>119</v>
      </c>
      <c r="E33" s="49">
        <v>650000</v>
      </c>
      <c r="F33" s="49">
        <v>450000</v>
      </c>
      <c r="G33" s="49">
        <v>450000</v>
      </c>
    </row>
    <row r="34" spans="2:9" ht="89.25" hidden="1" customHeight="1">
      <c r="B34" s="6">
        <v>182</v>
      </c>
      <c r="C34" s="25" t="s">
        <v>121</v>
      </c>
      <c r="D34" s="33" t="s">
        <v>122</v>
      </c>
      <c r="E34" s="49">
        <v>650000</v>
      </c>
      <c r="F34" s="72">
        <v>450000</v>
      </c>
      <c r="G34" s="76">
        <v>450000</v>
      </c>
    </row>
    <row r="35" spans="2:9" ht="24.75" customHeight="1">
      <c r="B35" s="6" t="s">
        <v>31</v>
      </c>
      <c r="C35" s="23" t="s">
        <v>78</v>
      </c>
      <c r="D35" s="11" t="s">
        <v>2</v>
      </c>
      <c r="E35" s="50">
        <f t="shared" ref="E35:G35" si="8">E36</f>
        <v>500000</v>
      </c>
      <c r="F35" s="50">
        <f t="shared" si="8"/>
        <v>300000</v>
      </c>
      <c r="G35" s="50">
        <f t="shared" si="8"/>
        <v>300000</v>
      </c>
    </row>
    <row r="36" spans="2:9" ht="23.25" hidden="1" customHeight="1">
      <c r="B36" s="6">
        <v>182</v>
      </c>
      <c r="C36" s="25" t="s">
        <v>32</v>
      </c>
      <c r="D36" s="33" t="s">
        <v>2</v>
      </c>
      <c r="E36" s="49">
        <v>500000</v>
      </c>
      <c r="F36" s="67">
        <v>300000</v>
      </c>
      <c r="G36" s="76">
        <v>300000</v>
      </c>
    </row>
    <row r="37" spans="2:9" ht="38.25" customHeight="1">
      <c r="B37" s="16">
        <v>182</v>
      </c>
      <c r="C37" s="8" t="s">
        <v>57</v>
      </c>
      <c r="D37" s="11" t="s">
        <v>58</v>
      </c>
      <c r="E37" s="51">
        <f t="shared" ref="E37:G37" si="9">E38</f>
        <v>200000</v>
      </c>
      <c r="F37" s="51">
        <f>F38</f>
        <v>130000</v>
      </c>
      <c r="G37" s="51">
        <f t="shared" si="9"/>
        <v>130000</v>
      </c>
    </row>
    <row r="38" spans="2:9" ht="60.75" hidden="1" customHeight="1">
      <c r="B38" s="6">
        <v>182</v>
      </c>
      <c r="C38" s="25" t="s">
        <v>55</v>
      </c>
      <c r="D38" s="33" t="s">
        <v>56</v>
      </c>
      <c r="E38" s="49">
        <v>200000</v>
      </c>
      <c r="F38" s="67">
        <v>130000</v>
      </c>
      <c r="G38" s="76">
        <v>130000</v>
      </c>
    </row>
    <row r="39" spans="2:9" ht="28.5" customHeight="1" thickBot="1">
      <c r="B39" s="58" t="s">
        <v>79</v>
      </c>
      <c r="C39" s="20" t="s">
        <v>34</v>
      </c>
      <c r="D39" s="35" t="s">
        <v>33</v>
      </c>
      <c r="E39" s="26">
        <f t="shared" ref="E39:G39" si="10">SUM(E41:E41)</f>
        <v>410000</v>
      </c>
      <c r="F39" s="26">
        <f t="shared" si="10"/>
        <v>410000</v>
      </c>
      <c r="G39" s="26">
        <f t="shared" si="10"/>
        <v>410000</v>
      </c>
    </row>
    <row r="40" spans="2:9" ht="39" customHeight="1">
      <c r="B40" s="58" t="s">
        <v>79</v>
      </c>
      <c r="C40" s="25" t="s">
        <v>80</v>
      </c>
      <c r="D40" s="59" t="s">
        <v>81</v>
      </c>
      <c r="E40" s="49">
        <v>410000</v>
      </c>
      <c r="F40" s="67">
        <v>410000</v>
      </c>
      <c r="G40" s="71">
        <v>410000</v>
      </c>
    </row>
    <row r="41" spans="2:9" ht="66.75" hidden="1" customHeight="1">
      <c r="B41" s="6">
        <v>182</v>
      </c>
      <c r="C41" s="25" t="s">
        <v>5</v>
      </c>
      <c r="D41" s="33" t="s">
        <v>35</v>
      </c>
      <c r="E41" s="49">
        <v>410000</v>
      </c>
      <c r="F41" s="67">
        <v>410000</v>
      </c>
      <c r="G41" s="71">
        <v>410000</v>
      </c>
      <c r="H41" s="75"/>
      <c r="I41" s="75"/>
    </row>
    <row r="42" spans="2:9" ht="54.75" customHeight="1">
      <c r="B42" s="6" t="s">
        <v>31</v>
      </c>
      <c r="C42" s="27" t="s">
        <v>38</v>
      </c>
      <c r="D42" s="94" t="s">
        <v>37</v>
      </c>
      <c r="E42" s="26">
        <f t="shared" ref="E42:G42" si="11">E43+E49</f>
        <v>660000</v>
      </c>
      <c r="F42" s="26">
        <f t="shared" si="11"/>
        <v>660000</v>
      </c>
      <c r="G42" s="26">
        <f t="shared" si="11"/>
        <v>660000</v>
      </c>
      <c r="H42" s="75"/>
      <c r="I42" s="75"/>
    </row>
    <row r="43" spans="2:9" ht="123" customHeight="1">
      <c r="B43" s="66" t="s">
        <v>79</v>
      </c>
      <c r="C43" s="55" t="s">
        <v>82</v>
      </c>
      <c r="D43" s="3" t="s">
        <v>83</v>
      </c>
      <c r="E43" s="65">
        <f t="shared" ref="E43:G43" si="12">E44+E47</f>
        <v>620000</v>
      </c>
      <c r="F43" s="65">
        <f t="shared" si="12"/>
        <v>620000</v>
      </c>
      <c r="G43" s="65">
        <f t="shared" si="12"/>
        <v>620000</v>
      </c>
    </row>
    <row r="44" spans="2:9" ht="96" hidden="1" customHeight="1">
      <c r="B44" s="66" t="s">
        <v>79</v>
      </c>
      <c r="C44" s="53" t="s">
        <v>84</v>
      </c>
      <c r="D44" s="54" t="s">
        <v>85</v>
      </c>
      <c r="E44" s="49">
        <f t="shared" ref="E44:G44" si="13">E45+E46</f>
        <v>340000</v>
      </c>
      <c r="F44" s="49">
        <f t="shared" si="13"/>
        <v>340000</v>
      </c>
      <c r="G44" s="92">
        <f t="shared" si="13"/>
        <v>340000</v>
      </c>
    </row>
    <row r="45" spans="2:9" ht="116.25" hidden="1" customHeight="1">
      <c r="B45" s="52" t="s">
        <v>8</v>
      </c>
      <c r="C45" s="55" t="s">
        <v>63</v>
      </c>
      <c r="D45" s="54" t="s">
        <v>65</v>
      </c>
      <c r="E45" s="49">
        <v>255000</v>
      </c>
      <c r="F45" s="67">
        <v>255000</v>
      </c>
      <c r="G45" s="71">
        <v>255000</v>
      </c>
    </row>
    <row r="46" spans="2:9" ht="96" hidden="1" customHeight="1">
      <c r="B46" s="52" t="s">
        <v>8</v>
      </c>
      <c r="C46" s="55" t="s">
        <v>59</v>
      </c>
      <c r="D46" s="54" t="s">
        <v>60</v>
      </c>
      <c r="E46" s="49">
        <v>85000</v>
      </c>
      <c r="F46" s="67">
        <v>85000</v>
      </c>
      <c r="G46" s="71">
        <v>85000</v>
      </c>
    </row>
    <row r="47" spans="2:9" ht="123" hidden="1" customHeight="1">
      <c r="B47" s="66" t="s">
        <v>79</v>
      </c>
      <c r="C47" s="53" t="s">
        <v>86</v>
      </c>
      <c r="D47" s="54" t="s">
        <v>128</v>
      </c>
      <c r="E47" s="49">
        <f>E48</f>
        <v>280000</v>
      </c>
      <c r="F47" s="49">
        <f>F48</f>
        <v>280000</v>
      </c>
      <c r="G47" s="92">
        <f>G48</f>
        <v>280000</v>
      </c>
    </row>
    <row r="48" spans="2:9" ht="96" hidden="1" customHeight="1">
      <c r="B48" s="52" t="s">
        <v>8</v>
      </c>
      <c r="C48" s="53" t="s">
        <v>6</v>
      </c>
      <c r="D48" s="54" t="s">
        <v>36</v>
      </c>
      <c r="E48" s="49">
        <v>280000</v>
      </c>
      <c r="F48" s="67">
        <v>280000</v>
      </c>
      <c r="G48" s="71">
        <v>280000</v>
      </c>
    </row>
    <row r="49" spans="2:7" ht="96" customHeight="1">
      <c r="B49" s="66" t="s">
        <v>79</v>
      </c>
      <c r="C49" s="53" t="s">
        <v>112</v>
      </c>
      <c r="D49" s="70" t="s">
        <v>111</v>
      </c>
      <c r="E49" s="49">
        <f t="shared" ref="E49:G49" si="14">E50</f>
        <v>40000</v>
      </c>
      <c r="F49" s="49">
        <f t="shared" si="14"/>
        <v>40000</v>
      </c>
      <c r="G49" s="92">
        <f t="shared" si="14"/>
        <v>40000</v>
      </c>
    </row>
    <row r="50" spans="2:7" ht="96" hidden="1" customHeight="1">
      <c r="B50" s="52" t="s">
        <v>8</v>
      </c>
      <c r="C50" s="65" t="s">
        <v>109</v>
      </c>
      <c r="D50" s="69" t="s">
        <v>110</v>
      </c>
      <c r="E50" s="49">
        <v>40000</v>
      </c>
      <c r="F50" s="67">
        <v>40000</v>
      </c>
      <c r="G50" s="71">
        <v>40000</v>
      </c>
    </row>
    <row r="51" spans="2:7" ht="40.5" customHeight="1">
      <c r="B51" s="60" t="s">
        <v>79</v>
      </c>
      <c r="C51" s="10" t="s">
        <v>87</v>
      </c>
      <c r="D51" s="54" t="s">
        <v>88</v>
      </c>
      <c r="E51" s="41">
        <f t="shared" ref="E51:G51" si="15">E52</f>
        <v>53000</v>
      </c>
      <c r="F51" s="41">
        <f t="shared" si="15"/>
        <v>60000</v>
      </c>
      <c r="G51" s="93">
        <f t="shared" si="15"/>
        <v>60000</v>
      </c>
    </row>
    <row r="52" spans="2:7" ht="27" customHeight="1">
      <c r="B52" s="25" t="s">
        <v>9</v>
      </c>
      <c r="C52" s="9" t="s">
        <v>7</v>
      </c>
      <c r="D52" s="32" t="s">
        <v>0</v>
      </c>
      <c r="E52" s="56">
        <f>SUM(E53:E53)</f>
        <v>53000</v>
      </c>
      <c r="F52" s="67">
        <f>SUM(F53:F53)</f>
        <v>60000</v>
      </c>
      <c r="G52" s="71">
        <f>SUM(G53:G53)</f>
        <v>60000</v>
      </c>
    </row>
    <row r="53" spans="2:7" ht="41.25" hidden="1" customHeight="1">
      <c r="B53" s="17" t="s">
        <v>9</v>
      </c>
      <c r="C53" s="9" t="s">
        <v>10</v>
      </c>
      <c r="D53" s="32" t="s">
        <v>11</v>
      </c>
      <c r="E53" s="49">
        <v>53000</v>
      </c>
      <c r="F53" s="67">
        <v>60000</v>
      </c>
      <c r="G53" s="71">
        <v>60000</v>
      </c>
    </row>
    <row r="54" spans="2:7" ht="39" customHeight="1">
      <c r="B54" s="17" t="s">
        <v>40</v>
      </c>
      <c r="C54" s="28" t="s">
        <v>39</v>
      </c>
      <c r="D54" s="36" t="s">
        <v>130</v>
      </c>
      <c r="E54" s="41">
        <f>E55+E58</f>
        <v>1707200</v>
      </c>
      <c r="F54" s="41">
        <f>F55+F58</f>
        <v>1346100</v>
      </c>
      <c r="G54" s="93">
        <f>G55+G58</f>
        <v>1346100</v>
      </c>
    </row>
    <row r="55" spans="2:7" ht="39" customHeight="1">
      <c r="B55" s="25" t="s">
        <v>40</v>
      </c>
      <c r="C55" s="61" t="s">
        <v>89</v>
      </c>
      <c r="D55" s="32" t="s">
        <v>90</v>
      </c>
      <c r="E55" s="67">
        <f>E56</f>
        <v>1617200</v>
      </c>
      <c r="F55" s="67">
        <f>F56</f>
        <v>1256100</v>
      </c>
      <c r="G55" s="71">
        <f>G56</f>
        <v>1256100</v>
      </c>
    </row>
    <row r="56" spans="2:7" ht="39" hidden="1" customHeight="1">
      <c r="B56" s="62" t="s">
        <v>79</v>
      </c>
      <c r="C56" s="61" t="s">
        <v>95</v>
      </c>
      <c r="D56" s="32" t="s">
        <v>96</v>
      </c>
      <c r="E56" s="67">
        <f>E57</f>
        <v>1617200</v>
      </c>
      <c r="F56" s="76">
        <f t="shared" ref="F56:G56" si="16">F57</f>
        <v>1256100</v>
      </c>
      <c r="G56" s="71">
        <f t="shared" si="16"/>
        <v>1256100</v>
      </c>
    </row>
    <row r="57" spans="2:7" ht="42" hidden="1" customHeight="1">
      <c r="B57" s="13" t="s">
        <v>15</v>
      </c>
      <c r="C57" s="9" t="s">
        <v>13</v>
      </c>
      <c r="D57" s="32" t="s">
        <v>14</v>
      </c>
      <c r="E57" s="49">
        <v>1617200</v>
      </c>
      <c r="F57" s="67">
        <v>1256100</v>
      </c>
      <c r="G57" s="71">
        <v>1256100</v>
      </c>
    </row>
    <row r="58" spans="2:7" ht="42" customHeight="1">
      <c r="B58" s="62" t="s">
        <v>79</v>
      </c>
      <c r="C58" s="9" t="s">
        <v>93</v>
      </c>
      <c r="D58" s="32" t="s">
        <v>91</v>
      </c>
      <c r="E58" s="49">
        <f t="shared" ref="E58:G59" si="17">E59</f>
        <v>90000</v>
      </c>
      <c r="F58" s="49">
        <f t="shared" si="17"/>
        <v>90000</v>
      </c>
      <c r="G58" s="92">
        <f t="shared" si="17"/>
        <v>90000</v>
      </c>
    </row>
    <row r="59" spans="2:7" ht="42" hidden="1" customHeight="1">
      <c r="B59" s="62" t="s">
        <v>79</v>
      </c>
      <c r="C59" s="9" t="s">
        <v>92</v>
      </c>
      <c r="D59" s="32" t="s">
        <v>94</v>
      </c>
      <c r="E59" s="49">
        <f>E60</f>
        <v>90000</v>
      </c>
      <c r="F59" s="49">
        <f t="shared" si="17"/>
        <v>90000</v>
      </c>
      <c r="G59" s="49">
        <f t="shared" si="17"/>
        <v>90000</v>
      </c>
    </row>
    <row r="60" spans="2:7" ht="38.25" hidden="1" customHeight="1">
      <c r="B60" s="13" t="s">
        <v>18</v>
      </c>
      <c r="C60" s="9" t="s">
        <v>16</v>
      </c>
      <c r="D60" s="32" t="s">
        <v>17</v>
      </c>
      <c r="E60" s="49">
        <v>90000</v>
      </c>
      <c r="F60" s="67">
        <v>90000</v>
      </c>
      <c r="G60" s="71">
        <v>90000</v>
      </c>
    </row>
    <row r="61" spans="2:7" ht="41.25" customHeight="1">
      <c r="B61" s="16" t="s">
        <v>26</v>
      </c>
      <c r="C61" s="10" t="s">
        <v>97</v>
      </c>
      <c r="D61" s="36" t="s">
        <v>131</v>
      </c>
      <c r="E61" s="50">
        <f t="shared" ref="E61:G61" si="18">E63+E66</f>
        <v>370000</v>
      </c>
      <c r="F61" s="50">
        <f t="shared" si="18"/>
        <v>370000</v>
      </c>
      <c r="G61" s="50">
        <f t="shared" si="18"/>
        <v>370000</v>
      </c>
    </row>
    <row r="62" spans="2:7" ht="55.5" hidden="1" customHeight="1">
      <c r="B62" s="6"/>
      <c r="C62" s="25"/>
      <c r="D62" s="37"/>
      <c r="E62" s="47"/>
      <c r="F62" s="67"/>
      <c r="G62" s="71"/>
    </row>
    <row r="63" spans="2:7" ht="116.25" customHeight="1">
      <c r="B63" s="58" t="s">
        <v>79</v>
      </c>
      <c r="C63" s="25" t="s">
        <v>98</v>
      </c>
      <c r="D63" s="33" t="s">
        <v>99</v>
      </c>
      <c r="E63" s="57">
        <f t="shared" ref="E63:G63" si="19">E64</f>
        <v>200000</v>
      </c>
      <c r="F63" s="67">
        <v>200000</v>
      </c>
      <c r="G63" s="71">
        <f t="shared" si="19"/>
        <v>200000</v>
      </c>
    </row>
    <row r="64" spans="2:7" ht="126.75" hidden="1" customHeight="1">
      <c r="B64" s="25" t="s">
        <v>8</v>
      </c>
      <c r="C64" s="25" t="s">
        <v>100</v>
      </c>
      <c r="D64" s="33" t="s">
        <v>101</v>
      </c>
      <c r="E64" s="57">
        <f t="shared" ref="E64:G64" si="20">E65</f>
        <v>200000</v>
      </c>
      <c r="F64" s="67">
        <f t="shared" si="20"/>
        <v>2000000</v>
      </c>
      <c r="G64" s="71">
        <f t="shared" si="20"/>
        <v>200000</v>
      </c>
    </row>
    <row r="65" spans="2:7" ht="115.5" hidden="1" customHeight="1">
      <c r="B65" s="12" t="s">
        <v>8</v>
      </c>
      <c r="C65" s="25" t="s">
        <v>12</v>
      </c>
      <c r="D65" s="32" t="s">
        <v>66</v>
      </c>
      <c r="E65" s="49">
        <v>200000</v>
      </c>
      <c r="F65" s="67">
        <v>2000000</v>
      </c>
      <c r="G65" s="71">
        <v>200000</v>
      </c>
    </row>
    <row r="66" spans="2:7" ht="50.25" customHeight="1">
      <c r="B66" s="62" t="s">
        <v>79</v>
      </c>
      <c r="C66" s="25" t="s">
        <v>103</v>
      </c>
      <c r="D66" s="32" t="s">
        <v>102</v>
      </c>
      <c r="E66" s="49">
        <f t="shared" ref="E66:G66" si="21">E67+E68</f>
        <v>170000</v>
      </c>
      <c r="F66" s="49">
        <f t="shared" si="21"/>
        <v>170000</v>
      </c>
      <c r="G66" s="92">
        <f t="shared" si="21"/>
        <v>170000</v>
      </c>
    </row>
    <row r="67" spans="2:7" ht="78.75" hidden="1" customHeight="1">
      <c r="B67" s="12" t="s">
        <v>8</v>
      </c>
      <c r="C67" s="25" t="s">
        <v>64</v>
      </c>
      <c r="D67" s="32" t="s">
        <v>129</v>
      </c>
      <c r="E67" s="49">
        <v>135000</v>
      </c>
      <c r="F67" s="67">
        <v>135000</v>
      </c>
      <c r="G67" s="71">
        <v>135000</v>
      </c>
    </row>
    <row r="68" spans="2:7" ht="63.75" hidden="1" customHeight="1">
      <c r="B68" s="25" t="s">
        <v>8</v>
      </c>
      <c r="C68" s="25" t="s">
        <v>61</v>
      </c>
      <c r="D68" s="32" t="s">
        <v>62</v>
      </c>
      <c r="E68" s="49">
        <v>35000</v>
      </c>
      <c r="F68" s="67">
        <v>35000</v>
      </c>
      <c r="G68" s="71">
        <v>35000</v>
      </c>
    </row>
    <row r="69" spans="2:7" ht="31.5" customHeight="1">
      <c r="B69" s="16" t="s">
        <v>26</v>
      </c>
      <c r="C69" s="80" t="s">
        <v>41</v>
      </c>
      <c r="D69" s="81" t="s">
        <v>132</v>
      </c>
      <c r="E69" s="50">
        <f t="shared" ref="E69:G69" si="22">E70</f>
        <v>51800</v>
      </c>
      <c r="F69" s="50">
        <f t="shared" si="22"/>
        <v>51800</v>
      </c>
      <c r="G69" s="50">
        <f t="shared" si="22"/>
        <v>51800</v>
      </c>
    </row>
    <row r="70" spans="2:7" ht="58.5" customHeight="1">
      <c r="B70" s="85" t="s">
        <v>79</v>
      </c>
      <c r="C70" s="83" t="s">
        <v>104</v>
      </c>
      <c r="D70" s="63" t="s">
        <v>105</v>
      </c>
      <c r="E70" s="64">
        <f>E71+E73+E76+E78+E80+E82+E86+E84</f>
        <v>51800</v>
      </c>
      <c r="F70" s="64">
        <f t="shared" ref="F70:G70" si="23">F71+F73+F76+F78+F80+F82+F86+F84</f>
        <v>51800</v>
      </c>
      <c r="G70" s="64">
        <f t="shared" si="23"/>
        <v>51800</v>
      </c>
    </row>
    <row r="71" spans="2:7" ht="84" hidden="1" customHeight="1">
      <c r="B71" s="85" t="s">
        <v>79</v>
      </c>
      <c r="C71" s="83" t="s">
        <v>138</v>
      </c>
      <c r="D71" s="63" t="s">
        <v>142</v>
      </c>
      <c r="E71" s="64">
        <f>E72</f>
        <v>4000</v>
      </c>
      <c r="F71" s="64">
        <f>F72</f>
        <v>4000</v>
      </c>
      <c r="G71" s="64">
        <f>G72</f>
        <v>4000</v>
      </c>
    </row>
    <row r="72" spans="2:7" ht="121.5" hidden="1" customHeight="1">
      <c r="B72" s="85" t="s">
        <v>108</v>
      </c>
      <c r="C72" s="83" t="s">
        <v>139</v>
      </c>
      <c r="D72" s="63" t="s">
        <v>141</v>
      </c>
      <c r="E72" s="64">
        <v>4000</v>
      </c>
      <c r="F72" s="64">
        <v>4000</v>
      </c>
      <c r="G72" s="71">
        <v>4000</v>
      </c>
    </row>
    <row r="73" spans="2:7" ht="102.75" hidden="1" customHeight="1">
      <c r="B73" s="86" t="s">
        <v>79</v>
      </c>
      <c r="C73" s="71" t="s">
        <v>156</v>
      </c>
      <c r="D73" s="63" t="s">
        <v>155</v>
      </c>
      <c r="E73" s="64">
        <f>E74+E75</f>
        <v>15550</v>
      </c>
      <c r="F73" s="64">
        <f t="shared" ref="F73:G73" si="24">F74+F75</f>
        <v>15550</v>
      </c>
      <c r="G73" s="64">
        <f t="shared" si="24"/>
        <v>15550</v>
      </c>
    </row>
    <row r="74" spans="2:7" ht="127.5" hidden="1" customHeight="1">
      <c r="B74" s="85" t="s">
        <v>108</v>
      </c>
      <c r="C74" s="84" t="s">
        <v>140</v>
      </c>
      <c r="D74" s="63" t="s">
        <v>157</v>
      </c>
      <c r="E74" s="64">
        <v>1550</v>
      </c>
      <c r="F74" s="64">
        <v>1550</v>
      </c>
      <c r="G74" s="64">
        <v>1550</v>
      </c>
    </row>
    <row r="75" spans="2:7" ht="127.5" hidden="1" customHeight="1">
      <c r="B75" s="86" t="s">
        <v>15</v>
      </c>
      <c r="C75" s="71" t="s">
        <v>140</v>
      </c>
      <c r="D75" s="63" t="s">
        <v>157</v>
      </c>
      <c r="E75" s="64">
        <v>14000</v>
      </c>
      <c r="F75" s="64">
        <v>14000</v>
      </c>
      <c r="G75" s="64">
        <v>14000</v>
      </c>
    </row>
    <row r="76" spans="2:7" ht="60.75" hidden="1" customHeight="1">
      <c r="B76" s="86" t="s">
        <v>79</v>
      </c>
      <c r="C76" s="83" t="s">
        <v>138</v>
      </c>
      <c r="D76" s="63" t="s">
        <v>142</v>
      </c>
      <c r="E76" s="64">
        <f>E77</f>
        <v>3000</v>
      </c>
      <c r="F76" s="64">
        <f t="shared" ref="F76:G76" si="25">F77</f>
        <v>3000</v>
      </c>
      <c r="G76" s="64">
        <f t="shared" si="25"/>
        <v>3000</v>
      </c>
    </row>
    <row r="77" spans="2:7" ht="127.5" hidden="1" customHeight="1">
      <c r="B77" s="86" t="s">
        <v>15</v>
      </c>
      <c r="C77" s="83" t="s">
        <v>139</v>
      </c>
      <c r="D77" s="63" t="s">
        <v>141</v>
      </c>
      <c r="E77" s="64">
        <v>3000</v>
      </c>
      <c r="F77" s="64">
        <v>3000</v>
      </c>
      <c r="G77" s="64">
        <v>3000</v>
      </c>
    </row>
    <row r="78" spans="2:7" ht="100.5" hidden="1" customHeight="1">
      <c r="B78" s="86" t="s">
        <v>79</v>
      </c>
      <c r="C78" s="87" t="s">
        <v>143</v>
      </c>
      <c r="D78" s="63" t="s">
        <v>144</v>
      </c>
      <c r="E78" s="64">
        <f>E79</f>
        <v>7000</v>
      </c>
      <c r="F78" s="64">
        <f t="shared" ref="F78:G78" si="26">F79</f>
        <v>7000</v>
      </c>
      <c r="G78" s="64">
        <f t="shared" si="26"/>
        <v>7000</v>
      </c>
    </row>
    <row r="79" spans="2:7" ht="137.25" hidden="1" customHeight="1">
      <c r="B79" s="86" t="s">
        <v>15</v>
      </c>
      <c r="C79" s="87" t="s">
        <v>146</v>
      </c>
      <c r="D79" s="63" t="s">
        <v>145</v>
      </c>
      <c r="E79" s="64">
        <v>7000</v>
      </c>
      <c r="F79" s="64">
        <v>7000</v>
      </c>
      <c r="G79" s="64">
        <v>7000</v>
      </c>
    </row>
    <row r="80" spans="2:7" ht="79.5" hidden="1" customHeight="1">
      <c r="B80" s="86" t="s">
        <v>79</v>
      </c>
      <c r="C80" s="71" t="s">
        <v>106</v>
      </c>
      <c r="D80" s="63" t="s">
        <v>165</v>
      </c>
      <c r="E80" s="64">
        <f>E81</f>
        <v>6000</v>
      </c>
      <c r="F80" s="64">
        <f t="shared" ref="F80:G80" si="27">F81</f>
        <v>6000</v>
      </c>
      <c r="G80" s="64">
        <f t="shared" si="27"/>
        <v>6000</v>
      </c>
    </row>
    <row r="81" spans="2:7" ht="117.75" hidden="1" customHeight="1">
      <c r="B81" s="86" t="s">
        <v>15</v>
      </c>
      <c r="C81" s="71" t="s">
        <v>107</v>
      </c>
      <c r="D81" s="63" t="s">
        <v>164</v>
      </c>
      <c r="E81" s="64">
        <v>6000</v>
      </c>
      <c r="F81" s="64">
        <v>6000</v>
      </c>
      <c r="G81" s="64">
        <v>6000</v>
      </c>
    </row>
    <row r="82" spans="2:7" ht="83.25" hidden="1" customHeight="1">
      <c r="B82" s="86" t="s">
        <v>79</v>
      </c>
      <c r="C82" s="71" t="s">
        <v>148</v>
      </c>
      <c r="D82" s="63" t="s">
        <v>147</v>
      </c>
      <c r="E82" s="64">
        <f>E83</f>
        <v>1500</v>
      </c>
      <c r="F82" s="64">
        <f t="shared" ref="F82:G82" si="28">F83</f>
        <v>1500</v>
      </c>
      <c r="G82" s="64">
        <f t="shared" si="28"/>
        <v>1500</v>
      </c>
    </row>
    <row r="83" spans="2:7" ht="117.75" hidden="1" customHeight="1">
      <c r="B83" s="86" t="s">
        <v>15</v>
      </c>
      <c r="C83" s="71" t="s">
        <v>149</v>
      </c>
      <c r="D83" s="63" t="s">
        <v>150</v>
      </c>
      <c r="E83" s="64">
        <v>1500</v>
      </c>
      <c r="F83" s="64">
        <v>1500</v>
      </c>
      <c r="G83" s="64">
        <v>1500</v>
      </c>
    </row>
    <row r="84" spans="2:7" ht="84.75" hidden="1" customHeight="1">
      <c r="B84" s="86" t="s">
        <v>79</v>
      </c>
      <c r="C84" s="90" t="s">
        <v>159</v>
      </c>
      <c r="D84" s="63" t="s">
        <v>158</v>
      </c>
      <c r="E84" s="64">
        <f>E85</f>
        <v>750</v>
      </c>
      <c r="F84" s="64">
        <f t="shared" ref="F84:G84" si="29">F85</f>
        <v>750</v>
      </c>
      <c r="G84" s="64">
        <f t="shared" si="29"/>
        <v>750</v>
      </c>
    </row>
    <row r="85" spans="2:7" ht="117.75" hidden="1" customHeight="1">
      <c r="B85" s="86" t="s">
        <v>15</v>
      </c>
      <c r="C85" s="90" t="s">
        <v>160</v>
      </c>
      <c r="D85" s="63" t="s">
        <v>161</v>
      </c>
      <c r="E85" s="64">
        <v>750</v>
      </c>
      <c r="F85" s="64">
        <v>750</v>
      </c>
      <c r="G85" s="64">
        <v>750</v>
      </c>
    </row>
    <row r="86" spans="2:7" ht="83.25" hidden="1" customHeight="1">
      <c r="B86" s="86" t="s">
        <v>79</v>
      </c>
      <c r="C86" s="71" t="s">
        <v>152</v>
      </c>
      <c r="D86" s="63" t="s">
        <v>151</v>
      </c>
      <c r="E86" s="64">
        <f>E87</f>
        <v>14000</v>
      </c>
      <c r="F86" s="64">
        <f t="shared" ref="F86:G86" si="30">F87</f>
        <v>14000</v>
      </c>
      <c r="G86" s="64">
        <f t="shared" si="30"/>
        <v>14000</v>
      </c>
    </row>
    <row r="87" spans="2:7" ht="98.25" hidden="1" customHeight="1">
      <c r="B87" s="88" t="s">
        <v>15</v>
      </c>
      <c r="C87" s="90" t="s">
        <v>153</v>
      </c>
      <c r="D87" s="89" t="s">
        <v>154</v>
      </c>
      <c r="E87" s="64">
        <v>14000</v>
      </c>
      <c r="F87" s="64">
        <v>14000</v>
      </c>
      <c r="G87" s="64">
        <v>14000</v>
      </c>
    </row>
    <row r="88" spans="2:7" ht="35.25" customHeight="1" thickBot="1">
      <c r="B88" s="33" t="s">
        <v>31</v>
      </c>
      <c r="C88" s="91" t="s">
        <v>42</v>
      </c>
      <c r="D88" s="74" t="s">
        <v>133</v>
      </c>
      <c r="E88" s="82">
        <f t="shared" ref="E88:G88" si="31">E89</f>
        <v>149982793.48000002</v>
      </c>
      <c r="F88" s="42">
        <f t="shared" si="31"/>
        <v>121482758.52</v>
      </c>
      <c r="G88" s="42">
        <f t="shared" si="31"/>
        <v>125540034.04999998</v>
      </c>
    </row>
    <row r="89" spans="2:7" ht="35.25" customHeight="1" thickBot="1">
      <c r="B89" s="6" t="s">
        <v>31</v>
      </c>
      <c r="C89" s="21" t="s">
        <v>44</v>
      </c>
      <c r="D89" s="38" t="s">
        <v>43</v>
      </c>
      <c r="E89" s="42">
        <f>SUM(E90:E93)</f>
        <v>149982793.48000002</v>
      </c>
      <c r="F89" s="42">
        <f>SUM(F90:F93)</f>
        <v>121482758.52</v>
      </c>
      <c r="G89" s="42">
        <f>SUM(G90:G93)</f>
        <v>125540034.04999998</v>
      </c>
    </row>
    <row r="90" spans="2:7" ht="38.25" thickBot="1">
      <c r="B90" s="6" t="s">
        <v>31</v>
      </c>
      <c r="C90" s="95" t="s">
        <v>170</v>
      </c>
      <c r="D90" s="96" t="s">
        <v>166</v>
      </c>
      <c r="E90" s="73">
        <v>79434939.640000001</v>
      </c>
      <c r="F90" s="67">
        <v>62970400</v>
      </c>
      <c r="G90" s="76">
        <v>67138500</v>
      </c>
    </row>
    <row r="91" spans="2:7" ht="38.25" thickBot="1">
      <c r="B91" s="6" t="s">
        <v>31</v>
      </c>
      <c r="C91" s="95" t="s">
        <v>171</v>
      </c>
      <c r="D91" s="96" t="s">
        <v>167</v>
      </c>
      <c r="E91" s="48">
        <v>22707486.030000001</v>
      </c>
      <c r="F91" s="67">
        <v>9917472.9700000007</v>
      </c>
      <c r="G91" s="71">
        <v>10084616.35</v>
      </c>
    </row>
    <row r="92" spans="2:7" ht="46.5" customHeight="1" thickBot="1">
      <c r="B92" s="6" t="s">
        <v>31</v>
      </c>
      <c r="C92" s="95" t="s">
        <v>172</v>
      </c>
      <c r="D92" s="97" t="s">
        <v>168</v>
      </c>
      <c r="E92" s="76">
        <v>42475620.32</v>
      </c>
      <c r="F92" s="76">
        <v>43279766.810000002</v>
      </c>
      <c r="G92" s="71">
        <v>43112708.130000003</v>
      </c>
    </row>
    <row r="93" spans="2:7" ht="26.25" customHeight="1" thickBot="1">
      <c r="B93" s="6" t="s">
        <v>31</v>
      </c>
      <c r="C93" s="95" t="s">
        <v>173</v>
      </c>
      <c r="D93" s="97" t="s">
        <v>169</v>
      </c>
      <c r="E93" s="49">
        <v>5364747.49</v>
      </c>
      <c r="F93" s="98">
        <v>5315118.74</v>
      </c>
      <c r="G93" s="92">
        <v>5204209.57</v>
      </c>
    </row>
    <row r="94" spans="2:7" ht="23.25" customHeight="1">
      <c r="B94" s="5"/>
      <c r="C94" s="7"/>
      <c r="D94" s="39" t="s">
        <v>1</v>
      </c>
      <c r="E94" s="43">
        <f>E88+E12</f>
        <v>174943912.48000002</v>
      </c>
      <c r="F94" s="43">
        <f>F88+F12</f>
        <v>144312258.51999998</v>
      </c>
      <c r="G94" s="43">
        <f>G88+G12</f>
        <v>148369534.04999998</v>
      </c>
    </row>
    <row r="96" spans="2:7" ht="21">
      <c r="E96" s="15"/>
    </row>
    <row r="97" spans="5:7">
      <c r="E97" s="46"/>
      <c r="F97" s="46"/>
      <c r="G97" s="46"/>
    </row>
    <row r="98" spans="5:7">
      <c r="F98" s="100"/>
      <c r="G98" s="100"/>
    </row>
    <row r="99" spans="5:7" ht="59.25" customHeight="1">
      <c r="E99" s="99"/>
      <c r="F99" s="99"/>
    </row>
  </sheetData>
  <mergeCells count="7">
    <mergeCell ref="G9:G11"/>
    <mergeCell ref="B7:D7"/>
    <mergeCell ref="F9:F11"/>
    <mergeCell ref="E9:E11"/>
    <mergeCell ref="B9:B11"/>
    <mergeCell ref="C9:C11"/>
    <mergeCell ref="D9:D11"/>
  </mergeCells>
  <hyperlinks>
    <hyperlink ref="D49" r:id="rId1" display="http://kodifikant.ru/codes/kbk2016/11109000000000120"/>
  </hyperlinks>
  <pageMargins left="0.43307086614173229" right="0.27559055118110237" top="0.31496062992125984" bottom="0.35433070866141736" header="0.15748031496062992" footer="0.15748031496062992"/>
  <pageSetup paperSize="9" scale="50" orientation="portrait" horizontalDpi="180" verticalDpi="18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2024-05-20T07:50:32Z</dcterms:modified>
</cp:coreProperties>
</file>