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приложение 6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45" i="1"/>
  <c r="D24"/>
  <c r="D23" s="1"/>
  <c r="E231"/>
  <c r="D231"/>
  <c r="E229"/>
  <c r="D229"/>
  <c r="E228"/>
  <c r="D228"/>
  <c r="E227"/>
  <c r="D227"/>
  <c r="E225"/>
  <c r="D225"/>
  <c r="E224"/>
  <c r="D224"/>
  <c r="E223"/>
  <c r="D223"/>
  <c r="E221"/>
  <c r="D221"/>
  <c r="E220"/>
  <c r="D220"/>
  <c r="E219"/>
  <c r="D219"/>
  <c r="E216"/>
  <c r="D216"/>
  <c r="E215"/>
  <c r="D215"/>
  <c r="E214"/>
  <c r="D214"/>
  <c r="E212"/>
  <c r="D212"/>
  <c r="E211"/>
  <c r="D211"/>
  <c r="E210"/>
  <c r="D210"/>
  <c r="E208"/>
  <c r="D208"/>
  <c r="E207"/>
  <c r="D207"/>
  <c r="E206"/>
  <c r="D206"/>
  <c r="E203"/>
  <c r="D203"/>
  <c r="E202"/>
  <c r="D202"/>
  <c r="E201"/>
  <c r="D201"/>
  <c r="E199"/>
  <c r="D199"/>
  <c r="E198"/>
  <c r="D198"/>
  <c r="E196"/>
  <c r="D196"/>
  <c r="E195"/>
  <c r="D195"/>
  <c r="E194"/>
  <c r="D194"/>
  <c r="E192"/>
  <c r="D192"/>
  <c r="E191"/>
  <c r="D191"/>
  <c r="E190"/>
  <c r="D190"/>
  <c r="E188"/>
  <c r="D188"/>
  <c r="E187"/>
  <c r="D187"/>
  <c r="E185"/>
  <c r="D185"/>
  <c r="E182"/>
  <c r="D182"/>
  <c r="E181"/>
  <c r="D181"/>
  <c r="E179"/>
  <c r="D179"/>
  <c r="E178"/>
  <c r="D178"/>
  <c r="E176"/>
  <c r="D176"/>
  <c r="E175"/>
  <c r="D175"/>
  <c r="E172"/>
  <c r="D172"/>
  <c r="E171"/>
  <c r="D171"/>
  <c r="E170"/>
  <c r="D170"/>
  <c r="E168"/>
  <c r="D168"/>
  <c r="E167"/>
  <c r="D167"/>
  <c r="E165"/>
  <c r="D165"/>
  <c r="E164"/>
  <c r="D164"/>
  <c r="E154"/>
  <c r="D154"/>
  <c r="E153"/>
  <c r="D153"/>
  <c r="E152"/>
  <c r="D152"/>
  <c r="E149"/>
  <c r="D149"/>
  <c r="E148"/>
  <c r="D148"/>
  <c r="E145"/>
  <c r="D145"/>
  <c r="E144"/>
  <c r="D144"/>
  <c r="E141"/>
  <c r="D141"/>
  <c r="E140"/>
  <c r="D140"/>
  <c r="E138"/>
  <c r="D138"/>
  <c r="E137"/>
  <c r="D137"/>
  <c r="E135"/>
  <c r="D135"/>
  <c r="E134"/>
  <c r="D134"/>
  <c r="E133"/>
  <c r="D133"/>
  <c r="E131"/>
  <c r="E130"/>
  <c r="E125"/>
  <c r="E124"/>
  <c r="E123" s="1"/>
  <c r="E119"/>
  <c r="D119"/>
  <c r="E114"/>
  <c r="D114"/>
  <c r="E113"/>
  <c r="D113"/>
  <c r="E109"/>
  <c r="D109"/>
  <c r="E108"/>
  <c r="D108"/>
  <c r="E107"/>
  <c r="D107"/>
  <c r="E100"/>
  <c r="D100"/>
  <c r="E99"/>
  <c r="D99"/>
  <c r="E98"/>
  <c r="D98"/>
  <c r="E93"/>
  <c r="E92" s="1"/>
  <c r="E71" s="1"/>
  <c r="D90"/>
  <c r="E88"/>
  <c r="D88"/>
  <c r="E85"/>
  <c r="D85"/>
  <c r="E82"/>
  <c r="D82"/>
  <c r="E81"/>
  <c r="D81"/>
  <c r="E78"/>
  <c r="D78"/>
  <c r="E77"/>
  <c r="D77"/>
  <c r="E73"/>
  <c r="D73"/>
  <c r="E72"/>
  <c r="D72"/>
  <c r="D71"/>
  <c r="E69"/>
  <c r="D69"/>
  <c r="E68"/>
  <c r="D68"/>
  <c r="E66"/>
  <c r="D66"/>
  <c r="E65"/>
  <c r="D65"/>
  <c r="E58"/>
  <c r="D58"/>
  <c r="E57"/>
  <c r="D57"/>
  <c r="E55"/>
  <c r="D55"/>
  <c r="E54"/>
  <c r="D54"/>
  <c r="D52" s="1"/>
  <c r="E46"/>
  <c r="D46"/>
  <c r="E45"/>
  <c r="E24"/>
  <c r="E23"/>
  <c r="E12"/>
  <c r="D12"/>
  <c r="E11"/>
  <c r="D11"/>
  <c r="E10"/>
  <c r="D10" l="1"/>
  <c r="D237" s="1"/>
  <c r="E237"/>
</calcChain>
</file>

<file path=xl/sharedStrings.xml><?xml version="1.0" encoding="utf-8"?>
<sst xmlns="http://schemas.openxmlformats.org/spreadsheetml/2006/main" count="481" uniqueCount="447">
  <si>
    <t>приложению №6</t>
  </si>
  <si>
    <t xml:space="preserve">   к решению  Совета Лухского муниципального  района</t>
  </si>
  <si>
    <t xml:space="preserve">"О районном бюджете  на 2021 год  и плановый период 2022 и 2023 годов". </t>
  </si>
  <si>
    <t xml:space="preserve">Рраспределение бюджетных ассигнований по целевым статьям (муниципальным программам Лухского муниципального района Ивановской области и не включенным в муниципальные программы Лухского муниципального района Ивановской области направлениям деятельности органов местного самоуправления Лухского муниципального района Ивановской области), группам видов расходов классификации расходов районного бюджета на 2021 год  </t>
  </si>
  <si>
    <t>Наименование</t>
  </si>
  <si>
    <t>Целевая статья</t>
  </si>
  <si>
    <t>Вид расхо-дов</t>
  </si>
  <si>
    <t>Сумма  2021г.</t>
  </si>
  <si>
    <t xml:space="preserve"> руб.</t>
  </si>
  <si>
    <t>Муниципальная программа Лухского муниципального района Ивановской области «Развитие образования в Лухском муниципальном районе»</t>
  </si>
  <si>
    <t>01 0 00 00000</t>
  </si>
  <si>
    <t>Подпрограмма «Развитие дошкольного образования в Лухском муниципальном районе».</t>
  </si>
  <si>
    <t>01 1 00 00000</t>
  </si>
  <si>
    <t>Основное мероприятие «Обеспечение деятельности детских дошкольных учреждений Лухского муниципального района».</t>
  </si>
  <si>
    <t>01 1 01 00000</t>
  </si>
  <si>
    <t>Расходы  детских дошкольных учреждений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</si>
  <si>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01 1 01 00010</t>
  </si>
  <si>
    <t>Расходы  детских дошкольных учреждений Лухского муниципального района.(Закупка товаров, работ и услуг для обеспечения государственных (муниципальных) нужд).</t>
  </si>
  <si>
    <t>01 1 01 00010</t>
  </si>
  <si>
    <t>Расходы  детских дошкольных учреждений Лухского муниципального района.(Иные бюджетные ассигнования)</t>
  </si>
  <si>
    <t>Подготовка к отопительному сезону детских дошкольных учреждений Лухского муниципального района.(Закупка товаров, работ и услуг для  обеспечения государственных (муниципальных) нужд)</t>
  </si>
  <si>
    <t>01 1 01 00020</t>
  </si>
  <si>
    <t>Пожарная безопасность  образовательных учреждений Лухского муниципального района.(Закупка товаров, работ и услуг для обеспечения государственных (муниципальных) нужд)</t>
  </si>
  <si>
    <t>01 1 01 00030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</si>
  <si>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муниципальных дошкольных образовательных организациях и детьми, нуждающимися в длительном лечении, в муниципальных дошкольных образовательных организациях, осуществляющих оздоровление.(Закупка товаров, работ и услуг для государственных (муниципальных) нужд)</t>
  </si>
  <si>
    <r>
      <rPr>
        <sz val="14"/>
        <rFont val="Times New Roman"/>
        <family val="1"/>
        <charset val="204"/>
      </rPr>
      <t xml:space="preserve">01 1 01 </t>
    </r>
    <r>
      <rPr>
        <sz val="14"/>
        <color rgb="FF000000"/>
        <rFont val="Times New Roman"/>
        <family val="1"/>
        <charset val="204"/>
      </rPr>
      <t>80100</t>
    </r>
  </si>
  <si>
    <t>Осуществление переданных органам местного самоуправления государственных полномочий Ивановской области по выплате 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образования.(Социальное обеспечение и иные выплаты населению).</t>
  </si>
  <si>
    <r>
      <rPr>
        <sz val="14"/>
        <rFont val="Times New Roman"/>
        <family val="1"/>
        <charset val="204"/>
      </rPr>
      <t>01 1 01 </t>
    </r>
    <r>
      <rPr>
        <sz val="14"/>
        <color rgb="FF000000"/>
        <rFont val="Times New Roman"/>
        <family val="1"/>
        <charset val="204"/>
      </rPr>
      <t xml:space="preserve">80110 </t>
    </r>
  </si>
  <si>
    <r>
      <rPr>
        <sz val="14"/>
        <color rgb="FF000000"/>
        <rFont val="Times New Roman"/>
        <family val="1"/>
        <charset val="204"/>
      </rPr>
  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</t>
    </r>
    <r>
      <rPr>
        <sz val="14"/>
        <rFont val="Times New Roman"/>
        <family val="1"/>
        <charset val="204"/>
      </rPr>
  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</si>
  <si>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rPr>
        <sz val="14"/>
        <rFont val="Times New Roman"/>
        <family val="1"/>
        <charset val="204"/>
      </rPr>
      <t xml:space="preserve">01 1 01 </t>
    </r>
    <r>
      <rPr>
        <sz val="14"/>
        <color rgb="FF000000"/>
        <rFont val="Times New Roman"/>
        <family val="1"/>
        <charset val="204"/>
      </rPr>
      <t xml:space="preserve">80170 </t>
    </r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</si>
  <si>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возмещение затрат на финансовое обеспечение получения дошкольного образования в частных дошкольных 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 (Закупка товаров, работ и услуг для обеспечения государственных (муниципальных) нужд).</t>
  </si>
  <si>
    <t>Укрепление материально-технической базы муниципальных образовательных организаций Ивановской области  (Закупка товаров, работ и услуг для обеспечения государственных (муниципальных) нужд)(Бюджетные инвестиции в объекты капитального строительства государственной (муниципальной) собственности).</t>
  </si>
  <si>
    <t>01 1 01 S1950</t>
  </si>
  <si>
    <t>Подпрограмма «Развитие общего образования в Лухском муниципальном районе».</t>
  </si>
  <si>
    <t>01 2 00 00000 </t>
  </si>
  <si>
    <t>Основное мероприятие «Обеспечение деятельности подведомственных учреждений общего образования Лухского муниципального района».</t>
  </si>
  <si>
    <t>01 2 01 00000 </t>
  </si>
  <si>
    <t>Расходы подведомственных учреждений общего образования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</si>
  <si>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01 2 01 00040 </t>
  </si>
  <si>
    <t>Расходы подведомственных учреждений общего образования Лухского муниципального района.(Закупка товаров, работ и услуг для обеспечения государственных (муниципальных) нужд)</t>
  </si>
  <si>
    <t xml:space="preserve">01 2 01 00040 </t>
  </si>
  <si>
    <t>Расходы подведомственных учреждений общего образования Лухского муниципального района.(Предоставление субсидий бюджетным, автономным учреждениям и иным некоммерческим организациям)</t>
  </si>
  <si>
    <t>Расходы подведомственных учреждений общего образования Лухского муниципального района.(Иные бюджетные ассигнования)</t>
  </si>
  <si>
    <t>Подготовка к отопительному сезону учреждений общего образования Лухского муниципального района.(Закупка товаров, работ и услуг для обеспечения государственных (муниципальных) нужд)</t>
  </si>
  <si>
    <t xml:space="preserve">01 2 01 00050 </t>
  </si>
  <si>
    <t>Подготовка к отопительному сезону учреждений общего образования Лухского муниципального района.(Предоставление субсидий бюджетным, автономным учреждениям и иным некоммерческим организациям)</t>
  </si>
  <si>
    <t>Пожарная безопасность образовательных учреждений Лухского муниципального района.(Закупка товаров, работ и услуг для обеспечения государственных (муниципальных) нужд)</t>
  </si>
  <si>
    <t xml:space="preserve">01 2 01 00060 </t>
  </si>
  <si>
    <t>Пожарная безопасность образовательных учреждений Лухского муниципального района.(Предоставление субсидий бюджетным, автономным учреждениям и иным некоммерческим организациям)</t>
  </si>
  <si>
    <t xml:space="preserve">  Финансирование мероприятий по организации питания обучающихся  1-4классов в муниципальных общеобразовательных учреждениях Лухского муниципального района за счёт средств местного бюджета .  (Закупка товаров, работ и услуг для обеспечения государственных (муниципальных) нужд).</t>
  </si>
  <si>
    <t xml:space="preserve">01 2 01 00080 </t>
  </si>
  <si>
    <t xml:space="preserve"> Финансирование мероприятий по организации питания обучающихся  1-4классов в муниципальных общеобразовательных учреждениях Лухского муниципального района за счёт средств местного бюджета .   (Предоставление субсидий бюджетным, автономным учреждениям и иным некоммерческим организациям)</t>
  </si>
  <si>
    <r>
      <rPr>
        <sz val="14"/>
        <rFont val="Times New Roman"/>
        <family val="1"/>
        <charset val="204"/>
      </rPr>
      <t>01 2 01 0</t>
    </r>
    <r>
      <rPr>
        <sz val="14"/>
        <color rgb="FF000000"/>
        <rFont val="Times New Roman"/>
        <family val="1"/>
        <charset val="204"/>
      </rPr>
      <t>0080</t>
    </r>
  </si>
  <si>
    <t>Расходы на установку спортивной полщадки на территории Лухской школы.(Предоставление субсидий бюджетным, автономным учреждениям и иным некоммерческим организациям)</t>
  </si>
  <si>
    <t>01 2 01 00850</t>
  </si>
  <si>
    <t>Осуществление переданных органам местного самоуправления государственных полномочий Ивановской области по присмотру и уходу за детьми-сиротами и детьми, оставшимися без попечения родителей, детьми-инвалидами в дошкольных группах муниципальных общеобразовательных организаций(Закупка товаров, работ и услуг для государственных (муниципальных) нужд)</t>
  </si>
  <si>
    <r>
      <rPr>
        <sz val="14"/>
        <rFont val="Times New Roman"/>
        <family val="1"/>
        <charset val="204"/>
      </rPr>
      <t xml:space="preserve">01 2 01 </t>
    </r>
    <r>
      <rPr>
        <sz val="14"/>
        <color rgb="FF000000"/>
        <rFont val="Times New Roman"/>
        <family val="1"/>
        <charset val="204"/>
      </rPr>
      <t xml:space="preserve">80090 </t>
    </r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</si>
  <si>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</si>
  <si>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r>
      <rPr>
        <sz val="14"/>
        <rFont val="Times New Roman"/>
        <family val="1"/>
        <charset val="204"/>
      </rPr>
      <t xml:space="preserve">01 2 01 </t>
    </r>
    <r>
      <rPr>
        <sz val="14"/>
        <color rgb="FF000000"/>
        <rFont val="Times New Roman"/>
        <family val="1"/>
        <charset val="204"/>
      </rPr>
      <t xml:space="preserve">80150 </t>
    </r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</si>
  <si>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услуг).(Закупка товаров, работ и услуг для обеспечения государственных (муниципальных) нужд)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</si>
  <si>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в муниципальных общеобразовательных организациях, включая расходы на оплату труда, приобретение учебников и учебных пособий, средств обучения, игр и игрушек (за исключением расходов на содержание зданий и оплату коммунальных услуг).(Предоставление субсидий бюджетным, автономным учреждениям и иным некоммерческим организациям).</t>
  </si>
  <si>
    <t>600</t>
  </si>
  <si>
    <t>-59489,38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</si>
  <si>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</si>
  <si>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01 2 01 53031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</si>
  <si>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организаций.(Предоставление субсидий бюджетным, автономным учреждениям и иным некоммерческим организациям)</t>
  </si>
  <si>
    <t>Укрепление материально-технической базы муниципальных образовательных организаций Ивановской области (Предоставление субсидий бюджетным, автономным учреждениям и иным некоммерческим организациям).</t>
  </si>
  <si>
    <t>01 2 01 S1950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</si>
  <si>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Лухского муниципального района.(Закупка товаров, работ и услуг для обеспечения государственных (муниципальных) нужд)</t>
  </si>
  <si>
    <t xml:space="preserve">01 2 01 L3041 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</si>
  <si>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Лухского муниципального района.(Предоставление субсидий бюджетным, автономным учреждениям и иным некоммерческим организациям)</t>
  </si>
  <si>
    <t>Подпрограмма «Развитие дополнительного образования в Лухском муниципальном районе».</t>
  </si>
  <si>
    <t>01 3 00 00000</t>
  </si>
  <si>
    <r>
      <rPr>
        <sz val="14"/>
        <rFont val="Times New Roman"/>
        <family val="1"/>
        <charset val="204"/>
      </rPr>
      <t>Основное мероприятие «Обеспечение деятельности</t>
    </r>
    <r>
      <rPr>
        <sz val="12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учреждения по внешкольной работе с детьми  ЦВР в Лухском муниципальном районе».</t>
    </r>
  </si>
  <si>
    <t>01 3 01 00000</t>
  </si>
  <si>
    <t>Расходы учреждений по внешкольной работе с детьми  ЦВР в Лухском муниципальном районе.Расходы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</si>
  <si>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01 3 01 00090</t>
  </si>
  <si>
    <t>100</t>
  </si>
  <si>
    <t>52215,24</t>
  </si>
  <si>
    <t>Расходы учреждений по внешкольной работе с детьми  ЦВР в Лухском муниципальном районе.(Закупка товаров, работ и услуг для обеспечения государственных (муниципальных) нужд)</t>
  </si>
  <si>
    <t>200</t>
  </si>
  <si>
    <t>137792,97</t>
  </si>
  <si>
    <t>Расходы учреждений по внешкольной работе с детьми  ЦВР в Лухском муниципальном районе.(Иные бюджетные ассигнования)</t>
  </si>
  <si>
    <t>800</t>
  </si>
  <si>
    <t>-500</t>
  </si>
  <si>
    <t>Софинансирование расходов,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</si>
  <si>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01 3 01 S1420  </t>
  </si>
  <si>
    <t>Софинансирование расходов, связанных с поэтапным доведением средней заработной платы педагогическим работникам иных муниципальных организаций дополнительного образования детей до средней заработной платы учителей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</si>
  <si>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01 3 01 81420  </t>
  </si>
  <si>
    <t xml:space="preserve">Подпрограмма «Обеспечение деятельности органов местного самоуправления отдела образования администрации Лухского муниципального района» </t>
  </si>
  <si>
    <t>01 4 00 00000</t>
  </si>
  <si>
    <t>Основное мероприятие «Обеспечение функций органов местного самоуправления отдела образования в Лухском муниципальном районе».</t>
  </si>
  <si>
    <t>01 4 01 00000</t>
  </si>
  <si>
    <t xml:space="preserve">Подпрограмма «Другие вопросы в области образования» </t>
  </si>
  <si>
    <t>01 5 00 00000 </t>
  </si>
  <si>
    <t>Основное мероприятие «Обеспечение деятельности централизованной бухгалтерии отдела образования администрации Лухского муниципального района».</t>
  </si>
  <si>
    <t>01 5 01 00000</t>
  </si>
  <si>
    <t>Расходы централизованной бухгалтерии отдела образования администрации Лухского муниципального района. (Предоставление субсидий бюджетным, автономным учреждениям и иным некоммерческим организациям)</t>
  </si>
  <si>
    <t xml:space="preserve">01 5 01 00140 </t>
  </si>
  <si>
    <t>647800</t>
  </si>
  <si>
    <t>Подпрограмма «Организация и проведение летнего отдыха и занятости детей в Лухском муниципальном районе».</t>
  </si>
  <si>
    <t>01 6 00 00000 </t>
  </si>
  <si>
    <t>Основное мероприятие «Мероприятия  по обеспечению отдыха, оздоровления и занятости детей на территории Лухского муниципального района».</t>
  </si>
  <si>
    <t>01 6 01 00000 </t>
  </si>
  <si>
    <t>Мероприятия  по обеспечению отдыха, оздоровления и занятости детей на территории Лухского муниципального района.(Закупка товаров, работ и услуг для обеспечения государственных (муниципальных) нужд).</t>
  </si>
  <si>
    <t>01 6 01 00150</t>
  </si>
  <si>
    <t>Мероприятия  по обеспечению отдыха, оздоровления и занятости детей на территории Лухского муниципального района.(Предоставление субсидий бюджетным, автономным учреждениям и иным некоммерческим организациям)</t>
  </si>
  <si>
    <t>Расходы на организацию отдыха детей в каникулярное время в части организации двухразового питания в лагерях дневного пребывания за счёт средств местного бюджета. (Закупка товаров, работ и услуг для обеспечения государственных (муниципальных) нужд).</t>
  </si>
  <si>
    <t xml:space="preserve">01 6 01 S0190 </t>
  </si>
  <si>
    <t>Расходы на организацию отдыха детей в каникулярное время в части организации двухразового питания в лагерях дневного пребывания за счёт средств местного бюджета.(Предоставление субсидий бюджетным, автономным учреждениям и иным некоммерческим организациям)</t>
  </si>
  <si>
    <t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ситуации, в лагерях дневного пребывания (Закупка товаров, работ и услуг дляобеспечения  государственных (муниципальных) нужд).</t>
  </si>
  <si>
    <t xml:space="preserve">01 6 01 80200 </t>
  </si>
  <si>
    <t>Осуществление переданных государственных полномочий по организации двухразового питания детей-сирот и детей, находящихся в трудной жизненной ситуации, в лагерях дневного пребывания (Предоставление субсидий бюджетным, автономным учреждениям и иным некоммерческим организациям)</t>
  </si>
  <si>
    <t>Подпрограмма «Физическое воспитание молодежи в Лухском муниципальном районе».</t>
  </si>
  <si>
    <t>01 7 00 00000</t>
  </si>
  <si>
    <t>Основное мероприятие «Мероприятия в области здравоохранения, спорта и физической культуры, туризма в Лухском муниципальном районе».</t>
  </si>
  <si>
    <t>01 7 01 00000</t>
  </si>
  <si>
    <t>Мероприятия в области здравоохранения, спорта и физической культуры, туризма в Лухском муниципальном районе.(Закупка товаров, работ и услуг дляобеспечения  государственных (муниципальных) нужд).</t>
  </si>
  <si>
    <t>01 7 01 00160</t>
  </si>
  <si>
    <t>Подпрограмма «Патриотическое, духовно-нравственное воспитание молодежи в Лухском муниципальном районе».</t>
  </si>
  <si>
    <t>01 8 00 00000 </t>
  </si>
  <si>
    <t>Основное мероприятие «Патриотическое, духовно-нравственное воспитание молодежи в Лухском муниципальном районе».</t>
  </si>
  <si>
    <t>01 8 01 00000 </t>
  </si>
  <si>
    <t>Мероприятия для детей и молодежи в рамках подпрограммы «Патриотическое, духовно-нравственное воспитание молодежи в Лухском муниципальном районе».(Закупка товаров, работ и услуг для обеспечения государственных (муниципальных) нужд).</t>
  </si>
  <si>
    <t>01 8 01 00170</t>
  </si>
  <si>
    <t>Муниципальная программа Лухского муниципального района Ивановской области «Управление муниципальным имуществом и земельными отношениями в Лухском муниципальном районе»</t>
  </si>
  <si>
    <t>02 0 00 00000 </t>
  </si>
  <si>
    <t>Подпрограмма «Обеспечение деятельности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района».</t>
  </si>
  <si>
    <t>02 1 00 00000 </t>
  </si>
  <si>
    <t>Основное мероприятие «Обеспечение функций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района».</t>
  </si>
  <si>
    <t>02 1 01 00000 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</si>
  <si>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</si>
  <si>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>02 1 01 00180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</si>
  <si>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района.(Закупка товаров, работ и услуг для обеспечения государственных (муниципальных) нужд).</t>
  </si>
  <si>
    <t>Расходы органов местного самоуправления Комитета по управлению муниципальным имуществом и земельным отношениям администрации Лухского муниципального района.(Иные бюджетные ассигнования).</t>
  </si>
  <si>
    <t>Подпрограмма «Организация предоставления государственных и муниципальных услуг на базе муниципального бюджетного учреждения «Лухский многофункциональный центр предоставления государственных и муниципальных услуг».</t>
  </si>
  <si>
    <t>02 2 00 00000 </t>
  </si>
  <si>
    <t>Основное мероприятие «Обеспечение деятельности бюджетного учреждения «Лухский многофункциональный центр предоставления государственных и муниципальных услуг».(Предоставление субсидий бюджетным, автономным учреждениям и иным некоммерческим организациям).</t>
  </si>
  <si>
    <t>02 2 01 00000</t>
  </si>
  <si>
    <t>Расходы бюджетного учреждения «Лухский многофункциональный центр предоставления государственных и муниципальных услуг»..(Предоставление субсидий бюджетным, автономным учреждениям и иным некоммерческим организациям).</t>
  </si>
  <si>
    <t>02 2 01 00200</t>
  </si>
  <si>
    <t>Софинансирование расходов по обеспечению функционирования многофункциональных центров предоставления государственных и муниципальных услуг.(Предоставление субсидий бюджетным, автономным учреждениям и иным некоммерческим организациям).</t>
  </si>
  <si>
    <t>02 2 01 82910</t>
  </si>
  <si>
    <t>Подпрограмма «Проведение ремонта, содержания и учета имущества, находящегося в муниципальной собственности Лухского муниципального района» .</t>
  </si>
  <si>
    <t>02 3 00 00000 </t>
  </si>
  <si>
    <r>
      <rPr>
        <sz val="14"/>
        <rFont val="Times New Roman"/>
        <family val="1"/>
        <charset val="204"/>
      </rPr>
      <t>Основное мероприятие «Проведение  ремонта, содержания  и учёта имущества, находящегося в муниципальной собственности Лухского муниципального района</t>
    </r>
    <r>
      <rPr>
        <sz val="14"/>
        <color rgb="FF000000"/>
        <rFont val="Calibri"/>
        <family val="2"/>
        <charset val="204"/>
      </rPr>
      <t>»</t>
    </r>
    <r>
      <rPr>
        <sz val="14"/>
        <color rgb="FF000000"/>
        <rFont val="Times New Roman"/>
        <family val="1"/>
        <charset val="204"/>
      </rPr>
      <t>.</t>
    </r>
  </si>
  <si>
    <t>02 3 01 00000</t>
  </si>
  <si>
    <t>Проведение  ремонта  и содержание имущества находящегося в муниципальной собственности Лухского муниципального района (Закупка товаров, работ и услуг для обеспечения  государственных (муниципальных) нужд).</t>
  </si>
  <si>
    <t>02 3 01 00210</t>
  </si>
  <si>
    <t>Проведение учёта имущества, находящегося в муниципальной собственности Лухского муниципального района. (Закупка товаров, работ и услуг для государственных (муниципальных) нужд).</t>
  </si>
  <si>
    <t>02 3 01 00220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</si>
  <si>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между поселениями в границах Лухского муниципального района"</t>
  </si>
  <si>
    <t>02 3 02 00000</t>
  </si>
  <si>
    <t xml:space="preserve"> Создание условий для предоставления транспортных услуг населению и организация транспортного обслуживания населения между поселениями в границах  Лухского муниципального района (Закупка товаров, работ и услуг для государственных (муниципальных) нужд).</t>
  </si>
  <si>
    <t>02 3 02 00610</t>
  </si>
  <si>
    <t>Иные межбюджетные трансферты бюджетам поселений из бюджета муниципального района  на осуществление части полномочий по созданию  условий  для  предоставления  транспортных услуг населению и организация транспортного обслуживания населения в границах  поселений Лухского муниципального района.(Межбюджетные трансферты).</t>
  </si>
  <si>
    <t>02 3 02 60020</t>
  </si>
  <si>
    <t>Основное мероприятие "Организация в границах  сельских поселений   водоснабжения населения и водоотведения в соответсвии  с законодательством РФ"</t>
  </si>
  <si>
    <t>02 3 03 00000</t>
  </si>
  <si>
    <t>Иные межбюджетные трансферты бюджетам сельских поселений из бюджета муниципального района  на осуществление части полномочий по    водоснабжению населения и водоотведению" (Межбюджетные трансферты).</t>
  </si>
  <si>
    <t>02 3 03 60070</t>
  </si>
  <si>
    <t>Основное мероприятие «Обустройство и восстановление воинских захоронений».</t>
  </si>
  <si>
    <t xml:space="preserve">02 3 04 00000 </t>
  </si>
  <si>
    <t>Реализация мероприятий федеральной целевой программы «Увековечение памяти погибших при защите Отечества на 2019 - 2024 годы». (Межбюджетные трансферты).</t>
  </si>
  <si>
    <t xml:space="preserve">02 3 04 L2990 </t>
  </si>
  <si>
    <t xml:space="preserve">Подпрограмма " Организация в границах поселений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Федерации". </t>
  </si>
  <si>
    <t>02 4 00 00000</t>
  </si>
  <si>
    <t>Основное мероприятие «Организация в границах поселений тепло-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Федерации».</t>
  </si>
  <si>
    <t xml:space="preserve">  02 4 01 00000 </t>
  </si>
  <si>
    <t>Расходы на тепло - и водоснабжение поселений, входящих в состав Лухского муниципального района (Иные бюджетные ассигнования)</t>
  </si>
  <si>
    <t xml:space="preserve">02 4 01 00820 </t>
  </si>
  <si>
    <t>Осуществление переданных полномочий Лухского городского поселения по решению вопросов местного значения по реализации мероприятий по модернизации объектов коммунальной инфраструктуры Лухского городского поселения.(Иные бюджетные ассигнования)</t>
  </si>
  <si>
    <t xml:space="preserve">02 4 01 00830 </t>
  </si>
  <si>
    <t>Основное мероприятие "Обеспечение функционирования систем жизнеобеспечения Лухского умниципального района"</t>
  </si>
  <si>
    <t>02 4 02 00000</t>
  </si>
  <si>
    <t>Реализация мероприятий по модернизации объектов коммунальной инфраструктуры</t>
  </si>
  <si>
    <t>02 4 02 S6800</t>
  </si>
  <si>
    <t>Муниципальная программа Лухского муниципального района Ивановской области «Охрана окружающей среды Лухского муниципального района»</t>
  </si>
  <si>
    <t>03 0 00 00000</t>
  </si>
  <si>
    <t>Подпрограмма «Организация мероприятий по охране окружающей среды, в том числе межпоселенческого характера, в Лухском муниципальном районе» .</t>
  </si>
  <si>
    <t>03 1 00 00000 </t>
  </si>
  <si>
    <r>
      <rPr>
        <sz val="14"/>
        <rFont val="Times New Roman"/>
        <family val="1"/>
        <charset val="204"/>
      </rPr>
      <t>Основное мероприятие «</t>
    </r>
    <r>
      <rPr>
        <sz val="14"/>
        <color rgb="FF000000"/>
        <rFont val="Times New Roman"/>
        <family val="1"/>
        <charset val="204"/>
      </rPr>
      <t>Организация мероприятий по охране окружающей среды, в том числе межпоселенческого характера, в Лухском муниципальном районе».</t>
    </r>
  </si>
  <si>
    <t>03 1 01 00000</t>
  </si>
  <si>
    <t>Организация утилизации и переработки бытовых и промышленных отходов на территории Лухского муниципального района.(Закупка товаров, работ и услуг для обеспечения государственных (муниципальных) нужд).</t>
  </si>
  <si>
    <t>03 1 01 00230</t>
  </si>
  <si>
    <t>Организация проведения мероприятий по особо охраняемым природным территориям Лухского муниципального района.(Закупка товаров, работ и услуг для обеспечения государственных (муниципальных) нужд).</t>
  </si>
  <si>
    <t>03 1 01 00730</t>
  </si>
  <si>
    <t>Иные межбюджетные трансферты бюджетам поселений из бюджета муниципального района  на осуществление части полномочий по участию в организации деятельности по сбору ( в том числе раздельному сбору ) и транспортированию твёрдых коммунальных отходов на территории поселений Лухского муниципального района.(Межбюджетные трансферты).</t>
  </si>
  <si>
    <t>03 1 01 60030</t>
  </si>
  <si>
    <t>Иные межбюджетные трансферты бюджетам поселений из бюджета муниципального района  на осуществление части полномочий по организации ритуальных услуг и содержанию мест захоронения на территории поселений Лухского муниципального района.(Межбюджетные трансферты).</t>
  </si>
  <si>
    <t xml:space="preserve">03 1 01 60040 </t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</si>
  <si>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отлову и содержанию безнадзорных животных .(Закупка товаров, работ и услуг для обеспечения  государственных (муниципальных) нужд).</t>
  </si>
  <si>
    <r>
      <rPr>
        <sz val="14"/>
        <rFont val="Times New Roman"/>
        <family val="1"/>
        <charset val="204"/>
      </rPr>
      <t>03 1 01 80370</t>
    </r>
    <r>
      <rPr>
        <sz val="14"/>
        <color rgb="FF000000"/>
        <rFont val="Times New Roman"/>
        <family val="1"/>
        <charset val="204"/>
      </rPr>
      <t xml:space="preserve"> </t>
    </r>
  </si>
  <si>
    <t>Осуществление отдельных государственных полномочий по организации проведения на территории Ивановской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организации проведения мероприятий по содержанию сибиреязвенных скотомогильников.(Закупка товаров, работ и услуг для обеспечения  государственных (муниципальных) нужд).</t>
  </si>
  <si>
    <t xml:space="preserve">03 1 01 82400 </t>
  </si>
  <si>
    <t>Муниципальная программа Лухского муниципального района Ивановской области «Культура Лухского муниципального района»</t>
  </si>
  <si>
    <t>04 0 00 00000 </t>
  </si>
  <si>
    <r>
      <rPr>
        <i/>
        <sz val="14"/>
        <color rgb="FF000000"/>
        <rFont val="Times New Roman"/>
        <family val="1"/>
        <charset val="204"/>
      </rPr>
      <t xml:space="preserve">Подпрограмма «Организация культурно-массовых мероприятий Лухского муниципального района» </t>
    </r>
    <r>
      <rPr>
        <i/>
        <sz val="12"/>
        <color rgb="FF000000"/>
        <rFont val="Times New Roman"/>
        <family val="1"/>
        <charset val="204"/>
      </rPr>
      <t xml:space="preserve"> </t>
    </r>
  </si>
  <si>
    <t>04 2 00 00000 </t>
  </si>
  <si>
    <r>
      <rPr>
        <sz val="14"/>
        <color rgb="FF000000"/>
        <rFont val="Times New Roman"/>
        <family val="1"/>
        <charset val="204"/>
      </rPr>
      <t xml:space="preserve">Основное мероприятие «Организация культурно-массовых мероприятий Лухского муниципального района» </t>
    </r>
    <r>
      <rPr>
        <sz val="12"/>
        <color rgb="FF000000"/>
        <rFont val="Times New Roman"/>
        <family val="1"/>
        <charset val="204"/>
      </rPr>
      <t>.</t>
    </r>
  </si>
  <si>
    <t>04 2 01 00000</t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</si>
  <si>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   (Закупка товаров, работ и услуг для обеспечения государственных (муниципальных) нужд)</t>
  </si>
  <si>
    <r>
      <rPr>
        <sz val="14"/>
        <color rgb="FF000000"/>
        <rFont val="Times New Roman"/>
        <family val="1"/>
        <charset val="204"/>
      </rPr>
      <t>04 2 01 00260</t>
    </r>
    <r>
      <rPr>
        <sz val="14"/>
        <rFont val="Times New Roman"/>
        <family val="1"/>
        <charset val="204"/>
      </rPr>
      <t xml:space="preserve"> </t>
    </r>
  </si>
  <si>
    <t>Организация и проведение мероприятий, связанных с государственными праздниками, юбилейными и памятными датами в Лухском муниципальном районе. (Предоставление субсидий бюджетным, автономным учреждениям и иным некоммерческим организациям).</t>
  </si>
  <si>
    <t>Единовременная выплата за звание Почётного гражданина Лухского муниципального района(Социальное обеспечение и иные выплаты населению).</t>
  </si>
  <si>
    <r>
      <rPr>
        <sz val="14"/>
        <color rgb="FF000000"/>
        <rFont val="Times New Roman"/>
        <family val="1"/>
        <charset val="204"/>
      </rPr>
      <t>04 2 01 00840</t>
    </r>
    <r>
      <rPr>
        <sz val="14"/>
        <rFont val="Times New Roman"/>
        <family val="1"/>
        <charset val="204"/>
      </rPr>
      <t xml:space="preserve"> </t>
    </r>
  </si>
  <si>
    <r>
      <rPr>
        <i/>
        <sz val="14"/>
        <color rgb="FF000000"/>
        <rFont val="Times New Roman"/>
        <family val="1"/>
        <charset val="204"/>
      </rPr>
      <t xml:space="preserve">Подпрограмма «Содержание Муниципального бюджетного  учреждения Лухская центральная библиотека» </t>
    </r>
    <r>
      <rPr>
        <i/>
        <sz val="12"/>
        <color rgb="FF000000"/>
        <rFont val="Times New Roman"/>
        <family val="1"/>
        <charset val="204"/>
      </rPr>
      <t xml:space="preserve"> </t>
    </r>
  </si>
  <si>
    <t>04 3 00 00000 </t>
  </si>
  <si>
    <t xml:space="preserve">Основное мероприятие «Содержание Муниципального бюджетного  учреждения Лухская центральная библиотека»  </t>
  </si>
  <si>
    <t>04 3 01 00000</t>
  </si>
  <si>
    <t>Обеспечение деятельности «Муниципального бюджетного  учреждения Лухская центральная библиотека».(Предоставление субсидий бюджетным, автономным учреждениям и иным некоммерческим организациям).</t>
  </si>
  <si>
    <r>
      <rPr>
        <sz val="14"/>
        <color rgb="FF000000"/>
        <rFont val="Times New Roman"/>
        <family val="1"/>
        <charset val="204"/>
      </rPr>
      <t>04 3 01 00570</t>
    </r>
    <r>
      <rPr>
        <sz val="14"/>
        <rFont val="Times New Roman"/>
        <family val="1"/>
        <charset val="204"/>
      </rPr>
      <t xml:space="preserve"> </t>
    </r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</si>
  <si>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Лухского муниципального района Ивановской области до средней заработной платы в Ивановской области.(Предоставление субсидий бюджетным, автономным учреждениям и иным некоммерческим организациям).</t>
  </si>
  <si>
    <t xml:space="preserve">04 3 01 80340 </t>
  </si>
  <si>
    <t>Осуществление полномочий по решению вопросов местного значения на 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 осуществлению части полномочий в области  организации библиотечного обслуживания населения.(Предоставление субсидий бюджетным, автономным учреждениям и иным некоммерческим организациям).</t>
  </si>
  <si>
    <t>04 3 01 S0340</t>
  </si>
  <si>
    <t>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библиотек..(Предоставление субсидий бюджетным, автономным учреждениям и иным некоммерческим организациям).</t>
  </si>
  <si>
    <t>04 3 01 L519F</t>
  </si>
  <si>
    <t xml:space="preserve">Основное мероприятие «Содержание Муниципального бюджетного  учреждения Лухская центральная библиотека за счёт средств бюджета городского поселения, передаваемых в соответствии с заключёнными соглашениями в бюджет муниципального района»  </t>
  </si>
  <si>
    <t xml:space="preserve">04 3 02 00000 </t>
  </si>
  <si>
    <t>Осуществление полномочий по решению вопросов местного значения в области  организации библиотечного обслуживания населения
 в соответствии с заключёнными соглашениями передаваемые бюджетам муниципальных районов из бюджета городского поселения (Предоставление субсидий бюджетным, автономным учреждениям и иным некоммерческим организациям).</t>
  </si>
  <si>
    <t xml:space="preserve">04 3 02 00580 </t>
  </si>
  <si>
    <t>Осуществление полномочий по решению вопросов местного значения на 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по  осуществлению части полномочий в области  организации библиотечного обслуживания населения в соответствии с заключёнными соглашениями передаваемые бюджетам муниципальных районов из бюджета городского поселения (Предоставление субсидий бюджетным, автономным учреждениям и иным некоммерческим организациям).</t>
  </si>
  <si>
    <t>04 3 02 S0340</t>
  </si>
  <si>
    <t>Cофинансирование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области(Предоставление субсидий бюджетным, автономным учреждениям и иным некоммерческим организациям).</t>
  </si>
  <si>
    <t xml:space="preserve">04 3 02 80340 </t>
  </si>
  <si>
    <t>Муниципальная программа Лухского муниципального района Ивановской области «Развитие автомобильных дорог общего пользования местного значения Лухского муниципального района Ивановской области»</t>
  </si>
  <si>
    <t>05 0 00 00000 </t>
  </si>
  <si>
    <t>Подпрограмма «Дорожная деятельность в отношении автомобильных дорог местного значения  в границах Лухского муниципального района Ивановской области».</t>
  </si>
  <si>
    <t>05 1 00 00000 </t>
  </si>
  <si>
    <r>
      <rPr>
        <sz val="14"/>
        <rFont val="Times New Roman"/>
        <family val="1"/>
        <charset val="204"/>
      </rP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«Дорожная деятельность в отношении автомобильных дорог местного значения  в границах Лухского муниципального района Ивановской области».</t>
    </r>
  </si>
  <si>
    <t>05 1 01 00000</t>
  </si>
  <si>
    <t xml:space="preserve">Развитие автомобильных дорог общего пользования местного значения Лухского муниципального района Ивановской области.(Закупка товаров, работ и услуг для обеспечения государственных (муниципальных) нужд). </t>
  </si>
  <si>
    <t>05 1 01 00270</t>
  </si>
  <si>
    <t>Иные межбюджетные трансферты бюджетугородского поселения  из бюджета муниципального района  на осуществление части полномочий по дорожной деятельности на развитие автомобильных дорог общего пользования местного значения Лухского муниципального района Ивановской областив соответствии с законодательством РФ  (Межбюджетные трансферты).</t>
  </si>
  <si>
    <t xml:space="preserve">05 2 01 60080 </t>
  </si>
  <si>
    <t xml:space="preserve">  Расходы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фондов.(Закупка товаров, работ и услуг для обеспечения государственных (муниципальных) нужд).</t>
  </si>
  <si>
    <t xml:space="preserve">05 1 01 S0510 </t>
  </si>
  <si>
    <t>Расходы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ремонт.(Капитальные вложения в объекты государственной (муниципальной) собственности).</t>
  </si>
  <si>
    <t xml:space="preserve">05 1 01 S0520 </t>
  </si>
  <si>
    <r>
      <rPr>
        <i/>
        <sz val="14"/>
        <color rgb="FF000000"/>
        <rFont val="Times New Roman"/>
        <family val="1"/>
        <charset val="204"/>
      </rPr>
      <t xml:space="preserve">Подпрограмма «Иные межбюджетные трансферты </t>
    </r>
    <r>
      <rPr>
        <i/>
        <sz val="14"/>
        <rFont val="Times New Roman"/>
        <family val="1"/>
        <charset val="204"/>
      </rPr>
      <t>на осуществление части полномочий по дорожной деятельности</t>
    </r>
    <r>
      <rPr>
        <i/>
        <sz val="14"/>
        <color rgb="FF000000"/>
        <rFont val="Times New Roman"/>
        <family val="1"/>
        <charset val="204"/>
      </rPr>
      <t xml:space="preserve">» </t>
    </r>
  </si>
  <si>
    <t>05 2 00 00000 </t>
  </si>
  <si>
    <t>Основное мероприятие «Иные межбюджетные трансферты на осуществление части полномочий по дорожной деятельности».</t>
  </si>
  <si>
    <t>05 2 01 00000 </t>
  </si>
  <si>
    <t>Иные межбюджетные трансферты бюджетам поселений из бюджета муниципального района  на осуществление части полномочий по дорожной деятельности в отношении автомобильных дорог местного значения  в границах муниципального района, включая населённые пункты в соответствии с законодательством РФ.(Межбюджетные трансферты).</t>
  </si>
  <si>
    <t xml:space="preserve">05 2 01 60010 </t>
  </si>
  <si>
    <t>Муниципальная программа Лухского муниципального района Ивановской области «Развитие сельского хозяйства и предпринимательства в Лухском муниципальном районе»</t>
  </si>
  <si>
    <t>06 0 00 00000 </t>
  </si>
  <si>
    <t>Подпрограмма  «Повышение профессионального мастерства работников агропромышленного комплекса Лухского муниципального района».</t>
  </si>
  <si>
    <t>06 1 00 00000 </t>
  </si>
  <si>
    <t>Основное мероприятие «Повышение профессионального мастерства работников агропромышленного комплекса Лухского муниципального района».</t>
  </si>
  <si>
    <t>06 1 01 00000 </t>
  </si>
  <si>
    <t>Мероприятия в области сельского хозяйства по повышению профессионального мастерства работников агропромышленного комплекса Лухского муниципального района.(Закупка товаров, работ и услуг для обеспечения  государственных (муниципальных) нужд).</t>
  </si>
  <si>
    <t xml:space="preserve">06 1 01 00290 </t>
  </si>
  <si>
    <t>Подпрограмма «Устойчивое развитие сельских территорий Лухского муниципального района».</t>
  </si>
  <si>
    <t>06 2 00 00000 </t>
  </si>
  <si>
    <t>Основное мероприятие «Устойчивое развитие сельских территорий Лухского муниципального района».</t>
  </si>
  <si>
    <t>06 2 01 00000 </t>
  </si>
  <si>
    <t>Развитие сельских территорий Лухского муниципального района.(Закупка товаров, работ и услуг для обеспечения  государственных (муниципальных) нужд).</t>
  </si>
  <si>
    <r>
      <rPr>
        <sz val="14"/>
        <rFont val="Times New Roman"/>
        <family val="1"/>
        <charset val="204"/>
      </rPr>
      <t>06 2 01 00300</t>
    </r>
    <r>
      <rPr>
        <sz val="14"/>
        <color rgb="FF000000"/>
        <rFont val="Times New Roman"/>
        <family val="1"/>
        <charset val="204"/>
      </rPr>
      <t xml:space="preserve"> </t>
    </r>
  </si>
  <si>
    <t>Подпрограмма «Развитие малого и среднего предпринимательства Лухского муниципального района».</t>
  </si>
  <si>
    <t>06 3 00 00000 </t>
  </si>
  <si>
    <r>
      <rPr>
        <sz val="14"/>
        <rFont val="Times New Roman"/>
        <family val="1"/>
        <charset val="204"/>
      </rP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«Развитие малого и среднего предпринимательства Лухского муниципального района».</t>
    </r>
  </si>
  <si>
    <t>06 3 01 00000 </t>
  </si>
  <si>
    <t>Развитие малого и среднего предпринимательства Лухского муниципального.(Социальное обеспечение и иные выплаты населению).</t>
  </si>
  <si>
    <r>
      <rPr>
        <sz val="14"/>
        <rFont val="Times New Roman"/>
        <family val="1"/>
        <charset val="204"/>
      </rPr>
      <t>06 3 01 00310</t>
    </r>
    <r>
      <rPr>
        <sz val="14"/>
        <color rgb="FF000000"/>
        <rFont val="Times New Roman"/>
        <family val="1"/>
        <charset val="204"/>
      </rPr>
      <t xml:space="preserve"> </t>
    </r>
  </si>
  <si>
    <t>Развитие малого и среднего предпринимательства Лухского муниципального.(Иные бюджетные ассигнования).</t>
  </si>
  <si>
    <t>Подпрограмма "Развитие личных подсобных хозяйств в Лухском муниципальном районе"</t>
  </si>
  <si>
    <r>
      <rPr>
        <sz val="14"/>
        <rFont val="Times New Roman"/>
        <family val="1"/>
        <charset val="204"/>
      </rPr>
      <t>06 4 00 00000</t>
    </r>
    <r>
      <rPr>
        <sz val="14"/>
        <color rgb="FF000000"/>
        <rFont val="Times New Roman"/>
        <family val="1"/>
        <charset val="204"/>
      </rPr>
      <t xml:space="preserve"> </t>
    </r>
  </si>
  <si>
    <r>
      <rPr>
        <sz val="14"/>
        <rFont val="Times New Roman"/>
        <family val="1"/>
        <charset val="204"/>
      </rPr>
      <t>Основное мероприятие " Развитие личных подсобных хозяйств в Лухском муниципальном районе»</t>
    </r>
    <r>
      <rPr>
        <b/>
        <sz val="14"/>
        <rFont val="Times New Roman"/>
        <family val="1"/>
        <charset val="204"/>
      </rPr>
      <t xml:space="preserve"> </t>
    </r>
  </si>
  <si>
    <r>
      <rPr>
        <sz val="14"/>
        <rFont val="Times New Roman"/>
        <family val="1"/>
        <charset val="204"/>
      </rPr>
      <t>06 4 01 00000</t>
    </r>
    <r>
      <rPr>
        <sz val="14"/>
        <color rgb="FF000000"/>
        <rFont val="Times New Roman"/>
        <family val="1"/>
        <charset val="204"/>
      </rPr>
      <t xml:space="preserve"> </t>
    </r>
  </si>
  <si>
    <r>
      <rPr>
        <sz val="14"/>
        <rFont val="Times New Roman"/>
        <family val="1"/>
        <charset val="204"/>
      </rPr>
      <t xml:space="preserve"> Развитие личных подсобных хозяйств в Лухском муниципальном районе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(Социальное обеспечение и иные выплаты населению).</t>
    </r>
  </si>
  <si>
    <r>
      <rPr>
        <sz val="14"/>
        <rFont val="Times New Roman"/>
        <family val="1"/>
        <charset val="204"/>
      </rPr>
      <t>06 4 01 00800</t>
    </r>
    <r>
      <rPr>
        <sz val="14"/>
        <color rgb="FF000000"/>
        <rFont val="Times New Roman"/>
        <family val="1"/>
        <charset val="204"/>
      </rPr>
      <t xml:space="preserve"> </t>
    </r>
  </si>
  <si>
    <t>Софинансирование расходов из бюджетов сельских поселений на развитие личных подсобных хозяйств в Лухском муниципальном районе(Социальное обеспечение и иные выплаты населению).</t>
  </si>
  <si>
    <r>
      <rPr>
        <sz val="14"/>
        <rFont val="Times New Roman"/>
        <family val="1"/>
        <charset val="204"/>
      </rPr>
      <t>06 4 01 00810</t>
    </r>
    <r>
      <rPr>
        <sz val="14"/>
        <color rgb="FF000000"/>
        <rFont val="Times New Roman"/>
        <family val="1"/>
        <charset val="204"/>
      </rPr>
      <t xml:space="preserve"> </t>
    </r>
  </si>
  <si>
    <t>Подпрограмма "Оформление права собственности и эффективное использование земельных ресурсов в Лухском муниципальном районе"</t>
  </si>
  <si>
    <t>06 5 00 00000</t>
  </si>
  <si>
    <t>Основное мероприятие "Оформление права собственности и эффективное использование земельных ресурсов в Лухском муниципальном районе"</t>
  </si>
  <si>
    <t>06 5 01 00000</t>
  </si>
  <si>
    <t>Расходы на оформление права собственности и эффективное использование земельных ресурсов в Лухском муниципальном районе(Закупка товаров, работ и услуг для обеспечения  государственных (муниципальных) нужд).</t>
  </si>
  <si>
    <t>06 5 01 00880</t>
  </si>
  <si>
    <t>Проведение кадастровых работ в отношении неиспользуемых земель из состава земель сельскохозяйственного назначения.(Закупка товаров, работ и услуг для обеспечения  государственных (муниципальных) нужд).</t>
  </si>
  <si>
    <t>06 5 01 S7000</t>
  </si>
  <si>
    <t>Муниципальная программа  Лухского муниципального района Ивановской области «Эффективная реализация органами местного самоуправления полномочий по решению вопросов местного значения».</t>
  </si>
  <si>
    <t>07 0 00 00000 </t>
  </si>
  <si>
    <t>Подпрограмма «Обеспечение деятельности органов местного самоуправления администрации Лухского муниципального района» .</t>
  </si>
  <si>
    <t>07 1 00 00000 </t>
  </si>
  <si>
    <t>Основное мероприятие «Обеспечение деятельности органов местного самоуправления администрации Лухского муниципального района» .</t>
  </si>
  <si>
    <t>07 1 01 00000</t>
  </si>
  <si>
    <t>Расходы администрации Лухского муниципального района.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</si>
  <si>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 xml:space="preserve">07 1 01 00320 </t>
  </si>
  <si>
    <t>Расходы администрации Лухского муниципального района. (Закупка товаров, работ и услуг для обеспечения  государственных (муниципальных) нужд).</t>
  </si>
  <si>
    <t>Расходы администрации Лухского муниципального района. (Иные бюджетные ассигнования).</t>
  </si>
  <si>
    <t>Глава   Лухского муниципального района Ивановской области.(Расходы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</t>
  </si>
  <si>
    <t xml:space="preserve">07 1 01 00330  </t>
  </si>
  <si>
    <t xml:space="preserve">Осуществление полномочий по решению вопросов местного значения в соответствии с заключёнными соглашениями передаваемые бюджетам муниципальных районов из бюджетов поселений 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</si>
  <si>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 xml:space="preserve">07 1 01 00340 </t>
  </si>
  <si>
    <t xml:space="preserve">Иные межбюджетные трансферты за достижение показателей деятельности органов исполнительной власти субъектов Российской Федерации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</si>
  <si>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 xml:space="preserve">07 1 01 55490 </t>
  </si>
  <si>
    <t xml:space="preserve">Осуществление полномочий по созданию и организации деятельности комиссий по делам несовершеннолетних и защите их прав.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</si>
  <si>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07 1 01 80360</t>
  </si>
  <si>
    <t xml:space="preserve">Осуществление полномочий по созданию и организации деятельности комиссий по делам несовершеннолетних и защите их прав.  (Закупка товаров, работ и услуг для обеспечения государственных (муниципальных) нужд). </t>
  </si>
  <si>
    <t xml:space="preserve">Осуществление отдельных государственных полномочий в сфере административных правонарушений. (Закупка товаров, работ и услуг для обеспечения государственных (муниципальных) нужд). </t>
  </si>
  <si>
    <t xml:space="preserve">07 1 01 80350 </t>
  </si>
  <si>
    <t xml:space="preserve">Подпрограмма «Укрепление кадрового потенциала муниципальной службы администрации Лухского муниципального района» </t>
  </si>
  <si>
    <t>07 2 00 00000 </t>
  </si>
  <si>
    <t xml:space="preserve">Основное мероприятие «Укрепление кадрового потенциала муниципальной службы администрации Лухского муниципального района». </t>
  </si>
  <si>
    <t>07 2 01 00000</t>
  </si>
  <si>
    <t>Укрепление кадрового потенциала муниципальной службы администрации Лухского муниципального района. (Социальное обеспечение и иные выплаты населению)</t>
  </si>
  <si>
    <t xml:space="preserve">07 2 01 00350  </t>
  </si>
  <si>
    <t>Подпрограмма «Информационная открытость органов местного самоуправления  Лухского муниципального района Ивановской области и общественные связи».</t>
  </si>
  <si>
    <t xml:space="preserve">07 3 00 00000 </t>
  </si>
  <si>
    <t>Основное мероприятие «Информационная открытость органов местного самоуправления  Лухского муниципального района Ивановской области и общественные связи».</t>
  </si>
  <si>
    <t xml:space="preserve">07 3 01 00000 </t>
  </si>
  <si>
    <t>Информационная открытость органов местного самоуправления  Лухского муниципального района Ивановской области и общественные связи.</t>
  </si>
  <si>
    <t xml:space="preserve">07 3 01 00590  </t>
  </si>
  <si>
    <t>Муниципальная программа Лухского муниципального района Ивановской области  «Социальная поддержка граждан Лухского муниципального района»</t>
  </si>
  <si>
    <t>08 0 00 00000 </t>
  </si>
  <si>
    <t>Подпрограмма «Выплаты ежемесячного пенсионного обеспечения, ежемесячной доплаты к трудовой пенсии по старости отдельным категориям граждан» .</t>
  </si>
  <si>
    <t>08 1 00 00000 </t>
  </si>
  <si>
    <t>Основное направление «Выплаты ежемесячного пенсионного обеспечения, ежемесячной доплаты к трудовой пенсии по старости отдельным категориям граждан»</t>
  </si>
  <si>
    <t>08 1 01 00000 </t>
  </si>
  <si>
    <t>Доплаты к пенсиям муниципальных служащих Лухского муниципального района Ивановской области.(Закупка товаров, работ и услуг для обеспечения государственных (муниципальных) нужд).</t>
  </si>
  <si>
    <t>08 1 01 00360</t>
  </si>
  <si>
    <t>Доплаты к пенсиям муниципальных служащих Лухского муниципального района Ивановской области.(Социальное обеспечение и иные выплаты населению).</t>
  </si>
  <si>
    <t xml:space="preserve">Подпрограмма «Обеспечение жильем молодых семей» </t>
  </si>
  <si>
    <t>08 2 00 00000</t>
  </si>
  <si>
    <r>
      <rPr>
        <sz val="14"/>
        <rFont val="Times New Roman"/>
        <family val="1"/>
        <charset val="204"/>
      </rPr>
      <t xml:space="preserve">Основное мероприятие </t>
    </r>
    <r>
      <rPr>
        <sz val="14"/>
        <color rgb="FF000000"/>
        <rFont val="Times New Roman"/>
        <family val="1"/>
        <charset val="204"/>
      </rPr>
      <t>«Обеспечение жильем молодых семей Лухского муниципального района»</t>
    </r>
  </si>
  <si>
    <t>08 2 01 00000</t>
  </si>
  <si>
    <t>Предоставление социальных выплат молодым семьям на приобретение (строительство) жилого помещения (Социальное обеспечение и иные выплаты населению).</t>
  </si>
  <si>
    <t>08 2 01 L4970</t>
  </si>
  <si>
    <t>Подпрограмма «Государственная поддержка граждан в сфере     ипотечного жилищного кредитования».</t>
  </si>
  <si>
    <t>08 3 00 00000</t>
  </si>
  <si>
    <t>Основное мероприятие «Государственная поддержка граждан в сфере     ипотечного жилищного кредитования Лухского муниципального района».</t>
  </si>
  <si>
    <t>08 3 01 00000</t>
  </si>
  <si>
    <t>Субсидии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рефинансированному).(Социальное обеспечение и иные выплаты населению).</t>
  </si>
  <si>
    <t>08 3 01 S3100</t>
  </si>
  <si>
    <t xml:space="preserve">Подпрограмма «Повышение качества жизни граждан пожилого возраста» </t>
  </si>
  <si>
    <t>08 4 00 00000</t>
  </si>
  <si>
    <t>Основное мероприятие  «Повышение качества  жизни граждан пожилого возраста Лухского муниципального района».</t>
  </si>
  <si>
    <t>08 4 01 00000</t>
  </si>
  <si>
    <t>Повышение качества  жизни граждан пожилого возраста Лухского муниципального района. (Закупка товаров, работ и услуг для обеспечения государственных (муниципальных) нужд).</t>
  </si>
  <si>
    <t>08 4 01 00390</t>
  </si>
  <si>
    <t>Расходы на создание условий для оказания медицинской помощи населению на территории муниципального района (Иные бюджетные ассигнования)</t>
  </si>
  <si>
    <t>08 4 01 00870</t>
  </si>
  <si>
    <t>Подпрограмма «Поддержка молодых специалистов, работающих в учреждениях социальной сферы Лухского муниципального района» .</t>
  </si>
  <si>
    <t>08 5 00 00000</t>
  </si>
  <si>
    <t>Основное мероприятие «Поддержка молодых специалистов, работающих в учреждениях социальной сферы Лухского муниципального района» .</t>
  </si>
  <si>
    <t>08 5 01 00000</t>
  </si>
  <si>
    <t>Подпрограмма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помещений.» .</t>
  </si>
  <si>
    <t>08 6 00 00000</t>
  </si>
  <si>
    <t>Основное мероприятие: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помещений."</t>
  </si>
  <si>
    <t>08 6 01 00000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</si>
  <si>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помещений.(Социальное обеспечение и иные выплаты населению).</t>
  </si>
  <si>
    <t>08 6 01 R0820</t>
  </si>
  <si>
    <t>Муниципальная программа Лухского муниципального района Ивановской области  «Развитие физической культуры, спорта, туризма и повышение эффективности реализации молодежной политики Лухского муниципального района»</t>
  </si>
  <si>
    <t>09 0 00 00000 </t>
  </si>
  <si>
    <t>Подпрограмма « Развитие физической культуры, спорта и молодежной политики Лухского муниципального района».</t>
  </si>
  <si>
    <t>09 2 00 00000 </t>
  </si>
  <si>
    <t>Основное мероприятие « Развитие физической культуры, спорта и молодежной политики Лухского муниципального района».</t>
  </si>
  <si>
    <t>09 2 01 00000 </t>
  </si>
  <si>
    <t>Развитие физической культуры, спорта и молодежной политики Лухского муниципального района .(Закупка товаров, работ и услуг для обеспечения государственных (муниципальных) нужд).</t>
  </si>
  <si>
    <t>09 2 01 00420</t>
  </si>
  <si>
    <t>Муниципальная программа Лухского муниципального района Ивановской области  «Обеспечение безопасности граждан и профилактика правонарушений в Лухском муниципальном районе»</t>
  </si>
  <si>
    <t>10 0 00 00000 </t>
  </si>
  <si>
    <t>Подпрограмма «Развитие гражданской обороны, защиты населения и территорий от чрезвычайных ситуаций, обеспечения пожарной безопасности  и безопасности людей на водных объектах Лухского муниципального района Ивановской».</t>
  </si>
  <si>
    <t>10 1 00 00000 </t>
  </si>
  <si>
    <t>Основное мероприятие «Развитие гражданской обороны, защиты населения и территорий от чрезвычайных ситуаций, обеспечения пожарной безопасности  и безопасности людей на водных объектах Лухского муниципального района Ивановской»</t>
  </si>
  <si>
    <t>10 1 01 00000</t>
  </si>
  <si>
    <t>Развитие Лухского муниципального района в системе гражданской обороны, защиты населения и территорий от чрезвычайных ситуаций, обеспечения пожарной  безопасности и безопасности людей на водных Лухского муниципального района Ивановской области .(Закупка товаров, работ и услуг для обеспечения государственных (муниципальных) нужд)</t>
  </si>
  <si>
    <t xml:space="preserve">10 1 01 00430 </t>
  </si>
  <si>
    <t>Подпрограмма «Борьба с преступностью, предупреждение терроризма и экстремизма,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района».</t>
  </si>
  <si>
    <t>10 2 00 00000 </t>
  </si>
  <si>
    <t>Основное мероприятие «Борьба с преступностью, предупреждение терроризма и экстремизма, развитие многоуровневой системы профилактики правонарушений и обеспечения безопасности дорожного движения на территории Лухского муниципального района».</t>
  </si>
  <si>
    <t>10 2 01 00000 </t>
  </si>
  <si>
    <t>Мероприятия по борьбе с преступностью, предупреждению терроризма и экстремизма, развитию многоуровневой системы профилактики правонарушений и обеспечения безопасности дорожного движения на территории Лухского муниципального района. (Закупка товаров, работ и услуг для государственных (муниципальных) нужд).</t>
  </si>
  <si>
    <t>10 2 01 00440</t>
  </si>
  <si>
    <t>Подпрограмма «Обеспечение деятельности Единой дежурно-диспетчерской службы»</t>
  </si>
  <si>
    <t>10 3 00 00000</t>
  </si>
  <si>
    <t>Основное мероприятие «Обеспечение координации действий дежурно-диспетчерских служб района при возникновении чрезвычайных ситуаций»</t>
  </si>
  <si>
    <t>10 3 01 00000</t>
  </si>
  <si>
    <t>Обеспечение деятельности Единой дежурно-диспетчерской службы</t>
  </si>
  <si>
    <t>Обеспечение деятельности Единой дежурно-диспетчерской службы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</si>
  <si>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10 3 01 00740</t>
  </si>
  <si>
    <t>Обеспечение деятельности Единой дежурно-диспетчерской службы (Закупка товаров, работ и услуг для обеспечения государственных (муниципальных)  нужд)</t>
  </si>
  <si>
    <t>Муниципальная программа Лухского муниципального района  Ивановской области "Совершенствование управления муниципальными финансами".</t>
  </si>
  <si>
    <t>11 0 00 00000 </t>
  </si>
  <si>
    <t>Подпрограмма  «Обеспечение финансирования непредвиденных расходов Лухского муниципального района Ивановской области».</t>
  </si>
  <si>
    <t>11 2 00 00000 </t>
  </si>
  <si>
    <t xml:space="preserve">Основное мероприятие «Резервные фонды местных администраций». </t>
  </si>
  <si>
    <t>11 2 01 00000 </t>
  </si>
  <si>
    <t>Резервные фонды  администрации Лухского муниципального района. (Иные бюджетные ассигнования).</t>
  </si>
  <si>
    <t>11 2 01 20010</t>
  </si>
  <si>
    <t>Муниципальная программа Лухского муниципального района  Ивановской области «Создание благоприятных условий  в целях привлечения медицинских работников  для работы в сфере здравоохранения в Лухском муниципальном районе "</t>
  </si>
  <si>
    <t xml:space="preserve">14 0 00 00000 </t>
  </si>
  <si>
    <t>1.Подпрограмма «Поддержка молодых специалистов, работающих в учреждениях здравоохранения  Лухского муниципального района» .</t>
  </si>
  <si>
    <t xml:space="preserve">14 1 00 00000 </t>
  </si>
  <si>
    <t>Основное мероприятие «Поддержка молодых специалистов, работающих в учреждениях здравоохранения  Лухского муниципального района» .</t>
  </si>
  <si>
    <t xml:space="preserve">14 1 01 00000 </t>
  </si>
  <si>
    <t>Мероприятия в области молодёжной политики в части закрепления молодых специалистов  в учреждениях здравоохранения Лухского муниципального района</t>
  </si>
  <si>
    <t xml:space="preserve">14 1 01 00720 </t>
  </si>
  <si>
    <t>Муниципальная программа Лухского муниципального района  Ивановской области "Развитие газификации Лухского муниципального района Ивановской области"</t>
  </si>
  <si>
    <t>15 0 00 00000</t>
  </si>
  <si>
    <t>1.Подпрограмма "Развитие газификации Лухского муниципального района Ивановской области"</t>
  </si>
  <si>
    <t>15 1 00 00000</t>
  </si>
  <si>
    <t>Основное мероприятие "Развитие газификации Лухского муниципального района Ивановской области"</t>
  </si>
  <si>
    <t>15 1 01 00000</t>
  </si>
  <si>
    <t>Проектирование поселкового газопровода п.Лух Ивановской области(Закупка товаров, работ и услуг для государственных (муниципальных) нужд)</t>
  </si>
  <si>
    <t>15 1 01 00750</t>
  </si>
  <si>
    <t>Расходы на разработку(корректировку) проектной документации и газификацию населённых пунктов , объектов социальной инфраструктуры Лухского муниципального района  (Бюджетные инвестиции в объекты капитального строительства государственной (муниципальной) собственности)</t>
  </si>
  <si>
    <t>15 1 01 S2990</t>
  </si>
  <si>
    <t>Муниципальная программа Лухского муниципального района  Ивановской области "Улучшение условий и охраны труда в Лухском муниципальном районе"</t>
  </si>
  <si>
    <t>16 0 00 00000</t>
  </si>
  <si>
    <t>1.Подпрограмма " Улучшение условий и охраны труда в администрации Лухского муниципального района, структурных подразделениях администрации и муниципальных учреждениях Лухского муниципального района"</t>
  </si>
  <si>
    <t>16 1 00 00000</t>
  </si>
  <si>
    <t>Основное мероприятие " Улучшение условий и охраны труда в администрации Лухского муниципального района, структурных подразделениях администрации и муниципальных учреждениях Лухского муниципального района"</t>
  </si>
  <si>
    <t>16 1 01 00000</t>
  </si>
  <si>
    <t>Расходы на улучшение условий и охраны труда в муниципальных учреждениях и администрации Лухского муниципального района(Закупка товаров, работ и услуг для государственных (муниципальных) нужд)</t>
  </si>
  <si>
    <t>16 1 01 00760</t>
  </si>
  <si>
    <t>Муниципальная программа Лухского муниципального района  Ивановской области " Планировка территории и проведение комплексных кадастровых работ на территории Лухского муниципального района Ивановской области ".</t>
  </si>
  <si>
    <r>
      <rPr>
        <b/>
        <sz val="14"/>
        <rFont val="Times New Roman"/>
        <family val="1"/>
        <charset val="204"/>
      </rPr>
      <t>17 0 00 00000</t>
    </r>
    <r>
      <rPr>
        <b/>
        <sz val="14"/>
        <color rgb="FF000000"/>
        <rFont val="Times New Roman"/>
        <family val="1"/>
        <charset val="204"/>
      </rPr>
      <t xml:space="preserve"> </t>
    </r>
  </si>
  <si>
    <t>Подпрограмма  «Планировка территории и проведение комплексных кадастровых работ на территории Лухского муниципального района Ивановской области».</t>
  </si>
  <si>
    <t xml:space="preserve">17 1 00 00000  </t>
  </si>
  <si>
    <t>Основное мероприятие «Планировка территории и проведение комплексных кадастровых работ на территории Лухского муниципального района Ивановской области».</t>
  </si>
  <si>
    <t xml:space="preserve">17 1 01 00000 </t>
  </si>
  <si>
    <t>Планировка территории и проведение комплексных кадастровых работ на территории Лухского муниципального района Ивановской области.(Закупка товаров, работ и услуг для государственных (муниципальных) нужд)</t>
  </si>
  <si>
    <t xml:space="preserve">17 1 01 00780 </t>
  </si>
  <si>
    <t xml:space="preserve">Муниципальная программа Лухского муниципального района  Ивановской области " Формирование законопослушного поведения участников дорожного движения в муниципальном образовании «Лухский муниципальный район» на 2019-2021года.» </t>
  </si>
  <si>
    <t>18 0 00 00000</t>
  </si>
  <si>
    <t xml:space="preserve">Подпрограмма " Формирование законопослушного поведения участников дорожного движения в муниципальном образовании «Лухский муниципальный район» на 2019-2021года.» </t>
  </si>
  <si>
    <t>18 1 00 00000</t>
  </si>
  <si>
    <t xml:space="preserve">Основное мероприятие " Формирование законопослушного поведения участников дорожного движения в муниципальном образовании «Лухский муниципальный район» на 2019-2021года.» </t>
  </si>
  <si>
    <t>18 1 01 00000</t>
  </si>
  <si>
    <t>Мероприятия по  формированию законопослушного поведения участников дорожного движения в Лухском муниципальном районе.</t>
  </si>
  <si>
    <t>18 1 01 00790</t>
  </si>
  <si>
    <t xml:space="preserve">Непрограммные направления деятельности органов  местного самоуправления Лухского муниципального района Ивановской области </t>
  </si>
  <si>
    <t>40 0 00 0000 </t>
  </si>
  <si>
    <t>Выполнение других обязательств.  Расходы на оплату членских взносов в Совет муниципальных образований Ивановской области.(Иные бюджетные ассигнования)</t>
  </si>
  <si>
    <t xml:space="preserve">40 9 00 90010 </t>
  </si>
  <si>
    <t>Расходы на исполнение судебных актов Лухского муниципального района(Закупка товаров, работ и услуг для государственных (муниципальных) нужд)</t>
  </si>
  <si>
    <t xml:space="preserve">40 9 00 90030 </t>
  </si>
  <si>
    <t xml:space="preserve">Обеспечение деятельности контрольно-счётного органа Лухского муниципального района(Расходы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фондами). </t>
  </si>
  <si>
    <t>40 9 00 90040</t>
  </si>
  <si>
    <t>Обеспечение деятельности контрольно-счётного органа Лухского муниципального района.(Закупка товаров, работ и услуг для государственных (муниципальных) нужд).</t>
  </si>
  <si>
    <t>Проведение Всероссийской переписи населения 2020 года.(Закупка товаров, работ и услуг для государственных (муниципальных) нужд).</t>
  </si>
  <si>
    <t>40 9 00 54690</t>
  </si>
  <si>
    <t>Всего расходов: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</si>
</sst>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4"/>
      <color rgb="FF22272F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9" fillId="2" borderId="1" applyProtection="0"/>
    <xf numFmtId="0" fontId="19" fillId="2" borderId="1" applyProtection="0"/>
    <xf numFmtId="0" fontId="19" fillId="2" borderId="1" applyProtection="0"/>
    <xf numFmtId="0" fontId="19" fillId="2" borderId="1" applyProtection="0"/>
    <xf numFmtId="0" fontId="19" fillId="2" borderId="1" applyProtection="0"/>
  </cellStyleXfs>
  <cellXfs count="98">
    <xf numFmtId="0" fontId="0" fillId="0" borderId="0" xfId="0"/>
    <xf numFmtId="0" fontId="5" fillId="0" borderId="4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 wrapText="1" shrinkToFit="1"/>
    </xf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 wrapText="1" shrinkToFit="1"/>
    </xf>
    <xf numFmtId="0" fontId="3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wrapText="1"/>
    </xf>
    <xf numFmtId="0" fontId="6" fillId="0" borderId="7" xfId="0" applyFont="1" applyBorder="1"/>
    <xf numFmtId="0" fontId="7" fillId="0" borderId="7" xfId="0" applyFont="1" applyBorder="1" applyAlignment="1">
      <alignment horizontal="center" wrapText="1"/>
    </xf>
    <xf numFmtId="2" fontId="8" fillId="3" borderId="8" xfId="0" applyNumberFormat="1" applyFont="1" applyFill="1" applyBorder="1" applyAlignment="1">
      <alignment horizontal="center" wrapText="1"/>
    </xf>
    <xf numFmtId="0" fontId="9" fillId="0" borderId="0" xfId="0" applyFont="1" applyAlignment="1">
      <alignment wrapText="1"/>
    </xf>
    <xf numFmtId="0" fontId="10" fillId="0" borderId="7" xfId="0" applyFont="1" applyBorder="1"/>
    <xf numFmtId="2" fontId="7" fillId="0" borderId="7" xfId="0" applyNumberFormat="1" applyFont="1" applyBorder="1" applyAlignment="1">
      <alignment horizontal="center" wrapText="1"/>
    </xf>
    <xf numFmtId="2" fontId="11" fillId="3" borderId="7" xfId="0" applyNumberFormat="1" applyFont="1" applyFill="1" applyBorder="1" applyAlignment="1">
      <alignment horizontal="center" wrapText="1"/>
    </xf>
    <xf numFmtId="0" fontId="10" fillId="0" borderId="7" xfId="0" applyFont="1" applyBorder="1" applyAlignment="1">
      <alignment wrapText="1"/>
    </xf>
    <xf numFmtId="2" fontId="12" fillId="3" borderId="7" xfId="0" applyNumberFormat="1" applyFont="1" applyFill="1" applyBorder="1" applyAlignment="1">
      <alignment horizontal="center" wrapText="1"/>
    </xf>
    <xf numFmtId="0" fontId="10" fillId="0" borderId="7" xfId="0" applyFont="1" applyBorder="1" applyAlignment="1">
      <alignment horizontal="justify"/>
    </xf>
    <xf numFmtId="0" fontId="10" fillId="0" borderId="7" xfId="0" applyFont="1" applyBorder="1" applyAlignment="1">
      <alignment horizontal="justify" wrapText="1"/>
    </xf>
    <xf numFmtId="0" fontId="7" fillId="0" borderId="7" xfId="0" applyFont="1" applyBorder="1" applyAlignment="1">
      <alignment horizontal="justify" wrapText="1"/>
    </xf>
    <xf numFmtId="0" fontId="7" fillId="0" borderId="7" xfId="0" applyFont="1" applyBorder="1" applyAlignment="1">
      <alignment horizontal="justify"/>
    </xf>
    <xf numFmtId="0" fontId="7" fillId="0" borderId="9" xfId="0" applyFont="1" applyBorder="1" applyAlignment="1">
      <alignment horizontal="justify"/>
    </xf>
    <xf numFmtId="0" fontId="10" fillId="0" borderId="6" xfId="0" applyFont="1" applyBorder="1" applyAlignment="1">
      <alignment horizontal="center"/>
    </xf>
    <xf numFmtId="0" fontId="9" fillId="0" borderId="7" xfId="0" applyFont="1" applyBorder="1" applyAlignment="1">
      <alignment horizontal="justify"/>
    </xf>
    <xf numFmtId="0" fontId="10" fillId="0" borderId="6" xfId="0" applyFont="1" applyBorder="1" applyAlignment="1">
      <alignment wrapText="1"/>
    </xf>
    <xf numFmtId="0" fontId="10" fillId="0" borderId="0" xfId="0" applyFont="1" applyAlignment="1">
      <alignment wrapText="1"/>
    </xf>
    <xf numFmtId="0" fontId="7" fillId="0" borderId="7" xfId="0" applyFont="1" applyBorder="1" applyAlignment="1">
      <alignment wrapText="1"/>
    </xf>
    <xf numFmtId="0" fontId="10" fillId="3" borderId="7" xfId="1" applyFont="1" applyFill="1" applyBorder="1" applyAlignment="1">
      <alignment wrapText="1"/>
    </xf>
    <xf numFmtId="0" fontId="13" fillId="0" borderId="7" xfId="0" applyFont="1" applyBorder="1" applyAlignment="1">
      <alignment horizontal="center" wrapText="1"/>
    </xf>
    <xf numFmtId="0" fontId="10" fillId="0" borderId="7" xfId="0" applyFont="1" applyBorder="1" applyAlignment="1">
      <alignment horizontal="center"/>
    </xf>
    <xf numFmtId="0" fontId="10" fillId="0" borderId="7" xfId="0" applyFont="1" applyBorder="1" applyAlignment="1">
      <alignment horizontal="left" wrapText="1"/>
    </xf>
    <xf numFmtId="49" fontId="10" fillId="3" borderId="7" xfId="1" applyNumberFormat="1" applyFont="1" applyFill="1" applyBorder="1" applyAlignment="1">
      <alignment horizontal="center" shrinkToFit="1"/>
    </xf>
    <xf numFmtId="2" fontId="11" fillId="3" borderId="7" xfId="1" applyNumberFormat="1" applyFont="1" applyFill="1" applyBorder="1" applyAlignment="1">
      <alignment horizontal="center" shrinkToFit="1"/>
    </xf>
    <xf numFmtId="49" fontId="3" fillId="3" borderId="7" xfId="1" applyNumberFormat="1" applyFont="1" applyFill="1" applyBorder="1" applyAlignment="1">
      <alignment horizontal="center" shrinkToFit="1"/>
    </xf>
    <xf numFmtId="0" fontId="9" fillId="0" borderId="7" xfId="0" applyFont="1" applyBorder="1" applyAlignment="1">
      <alignment horizontal="left" wrapText="1"/>
    </xf>
    <xf numFmtId="0" fontId="10" fillId="0" borderId="0" xfId="0" applyFont="1" applyAlignment="1">
      <alignment horizontal="justify"/>
    </xf>
    <xf numFmtId="0" fontId="14" fillId="0" borderId="7" xfId="0" applyFont="1" applyBorder="1" applyAlignment="1">
      <alignment wrapText="1"/>
    </xf>
    <xf numFmtId="49" fontId="7" fillId="0" borderId="7" xfId="0" applyNumberFormat="1" applyFont="1" applyBorder="1" applyAlignment="1">
      <alignment horizontal="center" wrapText="1"/>
    </xf>
    <xf numFmtId="2" fontId="11" fillId="3" borderId="7" xfId="0" applyNumberFormat="1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2" fontId="8" fillId="3" borderId="7" xfId="0" applyNumberFormat="1" applyFont="1" applyFill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7" xfId="0" applyFont="1" applyBorder="1" applyAlignment="1">
      <alignment vertical="top" wrapText="1"/>
    </xf>
    <xf numFmtId="0" fontId="7" fillId="0" borderId="0" xfId="0" applyFont="1" applyAlignment="1">
      <alignment wrapText="1"/>
    </xf>
    <xf numFmtId="0" fontId="10" fillId="0" borderId="7" xfId="0" applyFont="1" applyBorder="1" applyAlignment="1">
      <alignment horizontal="left" vertical="center"/>
    </xf>
    <xf numFmtId="0" fontId="10" fillId="0" borderId="0" xfId="0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2" fontId="12" fillId="0" borderId="7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2" fontId="8" fillId="3" borderId="7" xfId="0" applyNumberFormat="1" applyFont="1" applyFill="1" applyBorder="1" applyAlignment="1">
      <alignment horizontal="center"/>
    </xf>
    <xf numFmtId="0" fontId="10" fillId="0" borderId="10" xfId="0" applyFont="1" applyBorder="1" applyAlignment="1"/>
    <xf numFmtId="0" fontId="10" fillId="0" borderId="0" xfId="0" applyFont="1"/>
    <xf numFmtId="0" fontId="7" fillId="0" borderId="9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14" fillId="0" borderId="0" xfId="0" applyFont="1" applyAlignment="1">
      <alignment wrapText="1"/>
    </xf>
    <xf numFmtId="0" fontId="7" fillId="0" borderId="7" xfId="0" applyFont="1" applyBorder="1"/>
    <xf numFmtId="0" fontId="7" fillId="0" borderId="10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9" fillId="3" borderId="7" xfId="1" applyFont="1" applyFill="1" applyBorder="1" applyAlignment="1">
      <alignment vertical="top" wrapText="1"/>
    </xf>
    <xf numFmtId="0" fontId="10" fillId="3" borderId="7" xfId="1" applyFont="1" applyFill="1" applyBorder="1" applyAlignment="1">
      <alignment vertical="top" wrapText="1"/>
    </xf>
    <xf numFmtId="0" fontId="7" fillId="0" borderId="0" xfId="0" applyFont="1" applyAlignment="1">
      <alignment horizontal="justify"/>
    </xf>
    <xf numFmtId="0" fontId="10" fillId="0" borderId="12" xfId="0" applyFont="1" applyBorder="1" applyAlignment="1">
      <alignment horizontal="justify"/>
    </xf>
    <xf numFmtId="0" fontId="9" fillId="0" borderId="12" xfId="0" applyFont="1" applyBorder="1" applyAlignment="1">
      <alignment horizontal="justify"/>
    </xf>
    <xf numFmtId="0" fontId="10" fillId="0" borderId="10" xfId="0" applyFont="1" applyBorder="1" applyAlignment="1">
      <alignment horizontal="left" wrapText="1"/>
    </xf>
    <xf numFmtId="0" fontId="14" fillId="0" borderId="1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6" fillId="0" borderId="7" xfId="0" applyFont="1" applyBorder="1" applyAlignment="1">
      <alignment horizontal="left" wrapText="1"/>
    </xf>
    <xf numFmtId="0" fontId="14" fillId="0" borderId="7" xfId="0" applyFont="1" applyBorder="1" applyAlignment="1">
      <alignment horizontal="justify" vertical="top" wrapText="1"/>
    </xf>
    <xf numFmtId="0" fontId="14" fillId="0" borderId="7" xfId="0" applyFont="1" applyBorder="1" applyAlignment="1">
      <alignment horizontal="justify"/>
    </xf>
    <xf numFmtId="0" fontId="7" fillId="0" borderId="13" xfId="0" applyFont="1" applyBorder="1" applyAlignment="1">
      <alignment wrapText="1"/>
    </xf>
    <xf numFmtId="0" fontId="14" fillId="0" borderId="7" xfId="0" applyFont="1" applyBorder="1" applyAlignment="1">
      <alignment vertical="top" wrapText="1"/>
    </xf>
    <xf numFmtId="0" fontId="10" fillId="0" borderId="9" xfId="0" applyFont="1" applyBorder="1"/>
    <xf numFmtId="0" fontId="5" fillId="0" borderId="14" xfId="0" applyFont="1" applyBorder="1" applyAlignment="1">
      <alignment wrapText="1"/>
    </xf>
    <xf numFmtId="0" fontId="6" fillId="0" borderId="0" xfId="0" applyFont="1"/>
    <xf numFmtId="2" fontId="17" fillId="3" borderId="7" xfId="0" applyNumberFormat="1" applyFont="1" applyFill="1" applyBorder="1" applyAlignment="1">
      <alignment horizontal="center" wrapText="1"/>
    </xf>
    <xf numFmtId="0" fontId="10" fillId="3" borderId="10" xfId="0" applyFont="1" applyFill="1" applyBorder="1" applyAlignment="1">
      <alignment wrapText="1"/>
    </xf>
    <xf numFmtId="0" fontId="6" fillId="3" borderId="10" xfId="0" applyFont="1" applyFill="1" applyBorder="1" applyAlignment="1">
      <alignment wrapText="1"/>
    </xf>
    <xf numFmtId="0" fontId="9" fillId="3" borderId="10" xfId="0" applyFont="1" applyFill="1" applyBorder="1" applyAlignment="1">
      <alignment wrapText="1"/>
    </xf>
    <xf numFmtId="0" fontId="6" fillId="0" borderId="7" xfId="0" applyFont="1" applyBorder="1" applyAlignment="1">
      <alignment wrapText="1"/>
    </xf>
    <xf numFmtId="0" fontId="10" fillId="0" borderId="7" xfId="0" applyFont="1" applyBorder="1" applyAlignment="1"/>
    <xf numFmtId="0" fontId="10" fillId="0" borderId="7" xfId="0" applyFont="1" applyBorder="1" applyAlignment="1">
      <alignment vertical="top" wrapText="1"/>
    </xf>
    <xf numFmtId="0" fontId="10" fillId="0" borderId="10" xfId="0" applyFont="1" applyBorder="1" applyAlignment="1">
      <alignment horizontal="center"/>
    </xf>
    <xf numFmtId="0" fontId="18" fillId="0" borderId="7" xfId="0" applyFont="1" applyBorder="1" applyAlignment="1">
      <alignment horizontal="left"/>
    </xf>
    <xf numFmtId="0" fontId="3" fillId="0" borderId="7" xfId="0" applyFont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/>
    <xf numFmtId="2" fontId="8" fillId="3" borderId="6" xfId="0" applyNumberFormat="1" applyFont="1" applyFill="1" applyBorder="1" applyAlignment="1">
      <alignment horizontal="center"/>
    </xf>
    <xf numFmtId="2" fontId="2" fillId="0" borderId="0" xfId="0" applyNumberFormat="1" applyFont="1"/>
    <xf numFmtId="2" fontId="10" fillId="3" borderId="7" xfId="1" applyNumberFormat="1" applyFont="1" applyFill="1" applyBorder="1" applyAlignment="1">
      <alignment horizontal="center" shrinkToFit="1"/>
    </xf>
  </cellXfs>
  <cellStyles count="7">
    <cellStyle name="Обычный" xfId="0" builtinId="0"/>
    <cellStyle name="Обычный 3" xfId="1"/>
    <cellStyle name="Примечание 2" xfId="2"/>
    <cellStyle name="Примечание 3" xfId="3"/>
    <cellStyle name="Примечание 4" xfId="4"/>
    <cellStyle name="Примечание 5" xfId="5"/>
    <cellStyle name="Примечание 6" xfId="6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227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241"/>
  <sheetViews>
    <sheetView tabSelected="1" topLeftCell="A5" zoomScaleNormal="100" workbookViewId="0">
      <selection activeCell="D123" sqref="D123"/>
    </sheetView>
  </sheetViews>
  <sheetFormatPr defaultColWidth="9.140625" defaultRowHeight="15"/>
  <cols>
    <col min="1" max="1" width="84.7109375" style="6" customWidth="1"/>
    <col min="2" max="2" width="19.28515625" style="6" customWidth="1"/>
    <col min="3" max="3" width="8.5703125" style="7" customWidth="1"/>
    <col min="4" max="4" width="19.28515625" style="7" customWidth="1"/>
    <col min="5" max="5" width="18.5703125" style="6" customWidth="1"/>
    <col min="6" max="1024" width="9.140625" style="6"/>
  </cols>
  <sheetData>
    <row r="1" spans="1:5" ht="15.75">
      <c r="A1" s="8"/>
      <c r="B1" s="8" t="s">
        <v>0</v>
      </c>
      <c r="C1" s="9"/>
      <c r="D1" s="9"/>
      <c r="E1" s="8"/>
    </row>
    <row r="2" spans="1:5" ht="15.75">
      <c r="A2" s="8"/>
      <c r="B2" s="8" t="s">
        <v>1</v>
      </c>
      <c r="C2" s="9"/>
      <c r="D2" s="9"/>
      <c r="E2" s="8"/>
    </row>
    <row r="3" spans="1:5" ht="15.75">
      <c r="A3" s="8"/>
      <c r="B3" s="8" t="s">
        <v>2</v>
      </c>
      <c r="C3" s="9"/>
      <c r="D3" s="9"/>
      <c r="E3" s="8"/>
    </row>
    <row r="4" spans="1:5" ht="15.75" customHeight="1">
      <c r="A4" s="8"/>
      <c r="B4" s="9"/>
      <c r="C4" s="9"/>
      <c r="D4" s="9"/>
      <c r="E4" s="9"/>
    </row>
    <row r="5" spans="1:5" ht="12.75" customHeight="1">
      <c r="A5" s="5" t="s">
        <v>3</v>
      </c>
      <c r="B5" s="5"/>
      <c r="C5" s="5"/>
      <c r="D5" s="10"/>
      <c r="E5" s="10"/>
    </row>
    <row r="6" spans="1:5" ht="67.5" customHeight="1">
      <c r="A6" s="5"/>
      <c r="B6" s="5"/>
      <c r="C6" s="5"/>
      <c r="D6" s="10"/>
      <c r="E6" s="10"/>
    </row>
    <row r="7" spans="1:5" ht="15.75">
      <c r="A7" s="4"/>
      <c r="B7" s="4"/>
      <c r="C7" s="4"/>
      <c r="D7" s="11"/>
      <c r="E7" s="11"/>
    </row>
    <row r="8" spans="1:5" ht="56.25" customHeight="1">
      <c r="A8" s="3" t="s">
        <v>4</v>
      </c>
      <c r="B8" s="3" t="s">
        <v>5</v>
      </c>
      <c r="C8" s="2" t="s">
        <v>6</v>
      </c>
      <c r="D8" s="1"/>
      <c r="E8" s="12" t="s">
        <v>7</v>
      </c>
    </row>
    <row r="9" spans="1:5" ht="18.75">
      <c r="A9" s="3"/>
      <c r="B9" s="3"/>
      <c r="C9" s="2"/>
      <c r="D9" s="1"/>
      <c r="E9" s="13" t="s">
        <v>8</v>
      </c>
    </row>
    <row r="10" spans="1:5" ht="58.5" customHeight="1">
      <c r="A10" s="14" t="s">
        <v>9</v>
      </c>
      <c r="B10" s="15" t="s">
        <v>10</v>
      </c>
      <c r="C10" s="16"/>
      <c r="D10" s="17">
        <f>D11+D23+D45+D52+D54+D57+D65+D68</f>
        <v>1730885.2</v>
      </c>
      <c r="E10" s="17">
        <f>E11+E23+E45+E54+E57+E65+E68+E52</f>
        <v>71861822.729999989</v>
      </c>
    </row>
    <row r="11" spans="1:5" ht="39.75" customHeight="1">
      <c r="A11" s="18" t="s">
        <v>11</v>
      </c>
      <c r="B11" s="19" t="s">
        <v>12</v>
      </c>
      <c r="C11" s="16"/>
      <c r="D11" s="20">
        <f>D12</f>
        <v>-272185.34000000003</v>
      </c>
      <c r="E11" s="21">
        <f>E12</f>
        <v>19099269.750000004</v>
      </c>
    </row>
    <row r="12" spans="1:5" ht="36.75" customHeight="1">
      <c r="A12" s="22" t="s">
        <v>13</v>
      </c>
      <c r="B12" s="19" t="s">
        <v>14</v>
      </c>
      <c r="C12" s="16"/>
      <c r="D12" s="23">
        <f>D13+D14+D15+D16+D17+D18+D19+D20+D21+D22</f>
        <v>-272185.34000000003</v>
      </c>
      <c r="E12" s="23">
        <f>SUM(E13:E22)</f>
        <v>19099269.750000004</v>
      </c>
    </row>
    <row r="13" spans="1:5" ht="95.25" customHeight="1">
      <c r="A13" s="24" t="s">
        <v>15</v>
      </c>
      <c r="B13" s="19" t="s">
        <v>16</v>
      </c>
      <c r="C13" s="16">
        <v>100</v>
      </c>
      <c r="D13" s="16">
        <v>-240000</v>
      </c>
      <c r="E13" s="23">
        <v>6317174</v>
      </c>
    </row>
    <row r="14" spans="1:5" ht="57.75" customHeight="1">
      <c r="A14" s="24" t="s">
        <v>17</v>
      </c>
      <c r="B14" s="19" t="s">
        <v>18</v>
      </c>
      <c r="C14" s="16">
        <v>200</v>
      </c>
      <c r="D14" s="16">
        <v>-143122.63</v>
      </c>
      <c r="E14" s="23">
        <v>5083803.21</v>
      </c>
    </row>
    <row r="15" spans="1:5" ht="41.25" customHeight="1">
      <c r="A15" s="24" t="s">
        <v>19</v>
      </c>
      <c r="B15" s="19" t="s">
        <v>18</v>
      </c>
      <c r="C15" s="16">
        <v>800</v>
      </c>
      <c r="D15" s="16">
        <v>-12159</v>
      </c>
      <c r="E15" s="23">
        <v>3841</v>
      </c>
    </row>
    <row r="16" spans="1:5" ht="56.25" customHeight="1">
      <c r="A16" s="25" t="s">
        <v>20</v>
      </c>
      <c r="B16" s="19" t="s">
        <v>21</v>
      </c>
      <c r="C16" s="16">
        <v>200</v>
      </c>
      <c r="D16" s="16">
        <v>14512.47</v>
      </c>
      <c r="E16" s="23">
        <v>290472.06</v>
      </c>
    </row>
    <row r="17" spans="1:5" ht="59.25" customHeight="1">
      <c r="A17" s="24" t="s">
        <v>22</v>
      </c>
      <c r="B17" s="19" t="s">
        <v>23</v>
      </c>
      <c r="C17" s="16">
        <v>200</v>
      </c>
      <c r="D17" s="16"/>
      <c r="E17" s="23">
        <v>189054</v>
      </c>
    </row>
    <row r="18" spans="1:5" ht="151.5" customHeight="1">
      <c r="A18" s="26" t="s">
        <v>24</v>
      </c>
      <c r="B18" s="19" t="s">
        <v>25</v>
      </c>
      <c r="C18" s="16">
        <v>200</v>
      </c>
      <c r="D18" s="16">
        <v>49682</v>
      </c>
      <c r="E18" s="23">
        <v>173887</v>
      </c>
    </row>
    <row r="19" spans="1:5" ht="113.25" customHeight="1">
      <c r="A19" s="27" t="s">
        <v>26</v>
      </c>
      <c r="B19" s="19" t="s">
        <v>27</v>
      </c>
      <c r="C19" s="16">
        <v>300</v>
      </c>
      <c r="D19" s="16">
        <v>-30657.18</v>
      </c>
      <c r="E19" s="23">
        <v>187145.07</v>
      </c>
    </row>
    <row r="20" spans="1:5" ht="227.25" customHeight="1">
      <c r="A20" s="27" t="s">
        <v>28</v>
      </c>
      <c r="B20" s="19" t="s">
        <v>29</v>
      </c>
      <c r="C20" s="16">
        <v>100</v>
      </c>
      <c r="D20" s="16">
        <v>88617</v>
      </c>
      <c r="E20" s="23">
        <v>6410691</v>
      </c>
    </row>
    <row r="21" spans="1:5" ht="184.5" customHeight="1">
      <c r="A21" s="28" t="s">
        <v>30</v>
      </c>
      <c r="B21" s="19" t="s">
        <v>29</v>
      </c>
      <c r="C21" s="16">
        <v>200</v>
      </c>
      <c r="D21" s="16">
        <v>942</v>
      </c>
      <c r="E21" s="23">
        <v>39162</v>
      </c>
    </row>
    <row r="22" spans="1:5" ht="96.75" customHeight="1">
      <c r="A22" s="28" t="s">
        <v>31</v>
      </c>
      <c r="B22" s="29" t="s">
        <v>32</v>
      </c>
      <c r="C22" s="16">
        <v>200</v>
      </c>
      <c r="D22" s="16"/>
      <c r="E22" s="23">
        <v>404040.41</v>
      </c>
    </row>
    <row r="23" spans="1:5" ht="37.5">
      <c r="A23" s="30" t="s">
        <v>33</v>
      </c>
      <c r="B23" s="31" t="s">
        <v>34</v>
      </c>
      <c r="C23" s="16"/>
      <c r="D23" s="20">
        <f>D24</f>
        <v>1176765.33</v>
      </c>
      <c r="E23" s="21">
        <f>E24</f>
        <v>46787186.609999992</v>
      </c>
    </row>
    <row r="24" spans="1:5" ht="40.5" customHeight="1">
      <c r="A24" s="24" t="s">
        <v>35</v>
      </c>
      <c r="B24" s="31" t="s">
        <v>36</v>
      </c>
      <c r="C24" s="16"/>
      <c r="D24" s="23">
        <f>D25+D26+D27+D28+D29+D30+D31+D32+D33+D34+D35+D36+D37+D38+D39+D40+D41+D42+D43+D44</f>
        <v>1176765.33</v>
      </c>
      <c r="E24" s="23">
        <f>SUM(E25:E44)</f>
        <v>46787186.609999992</v>
      </c>
    </row>
    <row r="25" spans="1:5" ht="93.75">
      <c r="A25" s="24" t="s">
        <v>37</v>
      </c>
      <c r="B25" s="19" t="s">
        <v>38</v>
      </c>
      <c r="C25" s="16">
        <v>100</v>
      </c>
      <c r="D25" s="16">
        <v>2729.95</v>
      </c>
      <c r="E25" s="23">
        <v>210592.95</v>
      </c>
    </row>
    <row r="26" spans="1:5" ht="56.25">
      <c r="A26" s="24" t="s">
        <v>39</v>
      </c>
      <c r="B26" s="19" t="s">
        <v>40</v>
      </c>
      <c r="C26" s="16">
        <v>200</v>
      </c>
      <c r="D26" s="16">
        <v>319310</v>
      </c>
      <c r="E26" s="23">
        <v>7476519.8700000001</v>
      </c>
    </row>
    <row r="27" spans="1:5" ht="75">
      <c r="A27" s="24" t="s">
        <v>41</v>
      </c>
      <c r="B27" s="19" t="s">
        <v>40</v>
      </c>
      <c r="C27" s="16">
        <v>600</v>
      </c>
      <c r="D27" s="16">
        <v>950000</v>
      </c>
      <c r="E27" s="23">
        <v>6163619.8099999996</v>
      </c>
    </row>
    <row r="28" spans="1:5" ht="37.5">
      <c r="A28" s="24" t="s">
        <v>42</v>
      </c>
      <c r="B28" s="19" t="s">
        <v>40</v>
      </c>
      <c r="C28" s="16">
        <v>800</v>
      </c>
      <c r="D28" s="16">
        <v>-12576</v>
      </c>
      <c r="E28" s="23">
        <v>2424</v>
      </c>
    </row>
    <row r="29" spans="1:5" ht="59.25" customHeight="1">
      <c r="A29" s="32" t="s">
        <v>43</v>
      </c>
      <c r="B29" s="19" t="s">
        <v>44</v>
      </c>
      <c r="C29" s="16">
        <v>200</v>
      </c>
      <c r="D29" s="16"/>
      <c r="E29" s="23">
        <v>375500</v>
      </c>
    </row>
    <row r="30" spans="1:5" ht="75">
      <c r="A30" s="22" t="s">
        <v>45</v>
      </c>
      <c r="B30" s="19" t="s">
        <v>44</v>
      </c>
      <c r="C30" s="16">
        <v>600</v>
      </c>
      <c r="D30" s="16"/>
      <c r="E30" s="23">
        <v>495959.59</v>
      </c>
    </row>
    <row r="31" spans="1:5" ht="56.25">
      <c r="A31" s="24" t="s">
        <v>46</v>
      </c>
      <c r="B31" s="19" t="s">
        <v>47</v>
      </c>
      <c r="C31" s="16">
        <v>200</v>
      </c>
      <c r="D31" s="16"/>
      <c r="E31" s="23">
        <v>183310</v>
      </c>
    </row>
    <row r="32" spans="1:5" ht="56.25">
      <c r="A32" s="24" t="s">
        <v>48</v>
      </c>
      <c r="B32" s="19" t="s">
        <v>47</v>
      </c>
      <c r="C32" s="16">
        <v>600</v>
      </c>
      <c r="D32" s="16"/>
      <c r="E32" s="23">
        <v>62400</v>
      </c>
    </row>
    <row r="33" spans="1:5" ht="94.5" customHeight="1">
      <c r="A33" s="33" t="s">
        <v>49</v>
      </c>
      <c r="B33" s="19" t="s">
        <v>50</v>
      </c>
      <c r="C33" s="16">
        <v>200</v>
      </c>
      <c r="D33" s="16"/>
      <c r="E33" s="23">
        <v>37167.599999999999</v>
      </c>
    </row>
    <row r="34" spans="1:5" ht="93.75">
      <c r="A34" s="34" t="s">
        <v>51</v>
      </c>
      <c r="B34" s="19" t="s">
        <v>52</v>
      </c>
      <c r="C34" s="16">
        <v>600</v>
      </c>
      <c r="D34" s="35"/>
      <c r="E34" s="23">
        <v>41614.370000000003</v>
      </c>
    </row>
    <row r="35" spans="1:5" ht="56.25">
      <c r="A35" s="34" t="s">
        <v>53</v>
      </c>
      <c r="B35" s="36" t="s">
        <v>54</v>
      </c>
      <c r="C35" s="35">
        <v>600</v>
      </c>
      <c r="D35" s="35"/>
      <c r="E35" s="23"/>
    </row>
    <row r="36" spans="1:5" ht="112.5">
      <c r="A36" s="34" t="s">
        <v>55</v>
      </c>
      <c r="B36" s="19" t="s">
        <v>56</v>
      </c>
      <c r="C36" s="16">
        <v>200</v>
      </c>
      <c r="D36" s="16"/>
      <c r="E36" s="23"/>
    </row>
    <row r="37" spans="1:5" ht="231" customHeight="1">
      <c r="A37" s="34" t="s">
        <v>57</v>
      </c>
      <c r="B37" s="19" t="s">
        <v>58</v>
      </c>
      <c r="C37" s="16">
        <v>100</v>
      </c>
      <c r="D37" s="16">
        <v>-22853.24</v>
      </c>
      <c r="E37" s="23">
        <v>14080363.76</v>
      </c>
    </row>
    <row r="38" spans="1:5" ht="187.5">
      <c r="A38" s="34" t="s">
        <v>59</v>
      </c>
      <c r="B38" s="19" t="s">
        <v>58</v>
      </c>
      <c r="C38" s="16">
        <v>200</v>
      </c>
      <c r="D38" s="16">
        <v>-356</v>
      </c>
      <c r="E38" s="23">
        <v>193794</v>
      </c>
    </row>
    <row r="39" spans="1:5" ht="185.25" customHeight="1">
      <c r="A39" s="37" t="s">
        <v>60</v>
      </c>
      <c r="B39" s="19" t="s">
        <v>58</v>
      </c>
      <c r="C39" s="38" t="s">
        <v>61</v>
      </c>
      <c r="D39" s="38" t="s">
        <v>62</v>
      </c>
      <c r="E39" s="39">
        <v>13289632.619999999</v>
      </c>
    </row>
    <row r="40" spans="1:5" ht="116.25" customHeight="1">
      <c r="A40" s="34" t="s">
        <v>63</v>
      </c>
      <c r="B40" s="19" t="s">
        <v>64</v>
      </c>
      <c r="C40" s="16">
        <v>100</v>
      </c>
      <c r="D40" s="16"/>
      <c r="E40" s="39">
        <v>1406160</v>
      </c>
    </row>
    <row r="41" spans="1:5" ht="97.5" customHeight="1">
      <c r="A41" s="34" t="s">
        <v>65</v>
      </c>
      <c r="B41" s="19" t="s">
        <v>64</v>
      </c>
      <c r="C41" s="16">
        <v>600</v>
      </c>
      <c r="D41" s="16"/>
      <c r="E41" s="39">
        <v>937440</v>
      </c>
    </row>
    <row r="42" spans="1:5" ht="80.25" customHeight="1">
      <c r="A42" s="34" t="s">
        <v>66</v>
      </c>
      <c r="B42" s="36" t="s">
        <v>67</v>
      </c>
      <c r="C42" s="40" t="s">
        <v>61</v>
      </c>
      <c r="D42" s="16"/>
      <c r="E42" s="39">
        <v>404040.41</v>
      </c>
    </row>
    <row r="43" spans="1:5" ht="97.5" customHeight="1">
      <c r="A43" s="34" t="s">
        <v>68</v>
      </c>
      <c r="B43" s="19" t="s">
        <v>69</v>
      </c>
      <c r="C43" s="16">
        <v>200</v>
      </c>
      <c r="D43" s="16"/>
      <c r="E43" s="23">
        <v>382236.82</v>
      </c>
    </row>
    <row r="44" spans="1:5" ht="102.75" customHeight="1">
      <c r="A44" s="34" t="s">
        <v>70</v>
      </c>
      <c r="B44" s="19" t="s">
        <v>69</v>
      </c>
      <c r="C44" s="16">
        <v>600</v>
      </c>
      <c r="D44" s="16"/>
      <c r="E44" s="23">
        <v>1044410.81</v>
      </c>
    </row>
    <row r="45" spans="1:5" ht="37.5">
      <c r="A45" s="41" t="s">
        <v>71</v>
      </c>
      <c r="B45" s="19" t="s">
        <v>72</v>
      </c>
      <c r="C45" s="38"/>
      <c r="D45" s="97">
        <f>D46</f>
        <v>189508.21</v>
      </c>
      <c r="E45" s="21">
        <f>SUM(E47:E51)</f>
        <v>2208319.1799999997</v>
      </c>
    </row>
    <row r="46" spans="1:5" ht="56.25">
      <c r="A46" s="42" t="s">
        <v>73</v>
      </c>
      <c r="B46" s="19" t="s">
        <v>74</v>
      </c>
      <c r="C46" s="38"/>
      <c r="D46" s="39">
        <f>D47+D48+D49+D50+D51</f>
        <v>189508.21</v>
      </c>
      <c r="E46" s="39">
        <f>E47+E48+E49+E50+E51</f>
        <v>2208319.1799999997</v>
      </c>
    </row>
    <row r="47" spans="1:5" ht="93.75">
      <c r="A47" s="34" t="s">
        <v>75</v>
      </c>
      <c r="B47" s="19" t="s">
        <v>76</v>
      </c>
      <c r="C47" s="38" t="s">
        <v>77</v>
      </c>
      <c r="D47" s="38" t="s">
        <v>78</v>
      </c>
      <c r="E47" s="39">
        <v>1271765.18</v>
      </c>
    </row>
    <row r="48" spans="1:5" ht="56.25">
      <c r="A48" s="34" t="s">
        <v>79</v>
      </c>
      <c r="B48" s="19" t="s">
        <v>76</v>
      </c>
      <c r="C48" s="38" t="s">
        <v>80</v>
      </c>
      <c r="D48" s="38" t="s">
        <v>81</v>
      </c>
      <c r="E48" s="39">
        <v>289215.73</v>
      </c>
    </row>
    <row r="49" spans="1:5" ht="37.5">
      <c r="A49" s="34" t="s">
        <v>82</v>
      </c>
      <c r="B49" s="19" t="s">
        <v>76</v>
      </c>
      <c r="C49" s="38" t="s">
        <v>83</v>
      </c>
      <c r="D49" s="38" t="s">
        <v>84</v>
      </c>
      <c r="E49" s="39">
        <v>0</v>
      </c>
    </row>
    <row r="50" spans="1:5" ht="129" customHeight="1">
      <c r="A50" s="33" t="s">
        <v>85</v>
      </c>
      <c r="B50" s="19" t="s">
        <v>86</v>
      </c>
      <c r="C50" s="16">
        <v>100</v>
      </c>
      <c r="D50" s="16"/>
      <c r="E50" s="23">
        <v>7768.06</v>
      </c>
    </row>
    <row r="51" spans="1:5" ht="150" customHeight="1">
      <c r="A51" s="33" t="s">
        <v>87</v>
      </c>
      <c r="B51" s="19" t="s">
        <v>88</v>
      </c>
      <c r="C51" s="16">
        <v>100</v>
      </c>
      <c r="D51" s="16"/>
      <c r="E51" s="23">
        <v>639570.21</v>
      </c>
    </row>
    <row r="52" spans="1:5" ht="51.75" customHeight="1">
      <c r="A52" s="43" t="s">
        <v>89</v>
      </c>
      <c r="B52" s="19" t="s">
        <v>90</v>
      </c>
      <c r="C52" s="16"/>
      <c r="D52" s="16">
        <f>D53</f>
        <v>0</v>
      </c>
      <c r="E52" s="21">
        <v>0</v>
      </c>
    </row>
    <row r="53" spans="1:5" ht="59.25" customHeight="1">
      <c r="A53" s="33" t="s">
        <v>91</v>
      </c>
      <c r="B53" s="19" t="s">
        <v>92</v>
      </c>
      <c r="C53" s="16"/>
      <c r="D53" s="16">
        <v>0</v>
      </c>
      <c r="E53" s="23">
        <v>0</v>
      </c>
    </row>
    <row r="54" spans="1:5" ht="18.75">
      <c r="A54" s="43" t="s">
        <v>93</v>
      </c>
      <c r="B54" s="19" t="s">
        <v>94</v>
      </c>
      <c r="C54" s="16"/>
      <c r="D54" s="16" t="str">
        <f>D55</f>
        <v>647800</v>
      </c>
      <c r="E54" s="23">
        <f>E55</f>
        <v>3255262</v>
      </c>
    </row>
    <row r="55" spans="1:5" ht="56.25">
      <c r="A55" s="33" t="s">
        <v>95</v>
      </c>
      <c r="B55" s="19" t="s">
        <v>96</v>
      </c>
      <c r="C55" s="16"/>
      <c r="D55" s="44" t="str">
        <f>D56</f>
        <v>647800</v>
      </c>
      <c r="E55" s="23">
        <f>E56</f>
        <v>3255262</v>
      </c>
    </row>
    <row r="56" spans="1:5" ht="75">
      <c r="A56" s="33" t="s">
        <v>97</v>
      </c>
      <c r="B56" s="19" t="s">
        <v>98</v>
      </c>
      <c r="C56" s="44" t="s">
        <v>61</v>
      </c>
      <c r="D56" s="44" t="s">
        <v>99</v>
      </c>
      <c r="E56" s="23">
        <v>3255262</v>
      </c>
    </row>
    <row r="57" spans="1:5" ht="37.5">
      <c r="A57" s="43" t="s">
        <v>100</v>
      </c>
      <c r="B57" s="19" t="s">
        <v>101</v>
      </c>
      <c r="C57" s="44"/>
      <c r="D57" s="20">
        <f>D58</f>
        <v>0</v>
      </c>
      <c r="E57" s="45">
        <f>E58</f>
        <v>372788.19</v>
      </c>
    </row>
    <row r="58" spans="1:5" ht="56.25">
      <c r="A58" s="33" t="s">
        <v>102</v>
      </c>
      <c r="B58" s="19" t="s">
        <v>103</v>
      </c>
      <c r="C58" s="44"/>
      <c r="D58" s="20">
        <f>D59+D60+D61+D62+D63+D64</f>
        <v>0</v>
      </c>
      <c r="E58" s="45">
        <f>SUM(E59:E64)</f>
        <v>372788.19</v>
      </c>
    </row>
    <row r="59" spans="1:5" ht="75">
      <c r="A59" s="33" t="s">
        <v>104</v>
      </c>
      <c r="B59" s="19" t="s">
        <v>105</v>
      </c>
      <c r="C59" s="44" t="s">
        <v>80</v>
      </c>
      <c r="D59" s="44"/>
      <c r="E59" s="23">
        <v>42827.62</v>
      </c>
    </row>
    <row r="60" spans="1:5" ht="75">
      <c r="A60" s="33" t="s">
        <v>106</v>
      </c>
      <c r="B60" s="19" t="s">
        <v>105</v>
      </c>
      <c r="C60" s="44" t="s">
        <v>61</v>
      </c>
      <c r="D60" s="44"/>
      <c r="E60" s="23">
        <v>42827.57</v>
      </c>
    </row>
    <row r="61" spans="1:5" ht="78" customHeight="1">
      <c r="A61" s="27" t="s">
        <v>107</v>
      </c>
      <c r="B61" s="19" t="s">
        <v>108</v>
      </c>
      <c r="C61" s="44" t="s">
        <v>80</v>
      </c>
      <c r="D61" s="44"/>
      <c r="E61" s="23">
        <v>94017</v>
      </c>
    </row>
    <row r="62" spans="1:5" ht="94.5" customHeight="1">
      <c r="A62" s="27" t="s">
        <v>109</v>
      </c>
      <c r="B62" s="19" t="s">
        <v>108</v>
      </c>
      <c r="C62" s="44" t="s">
        <v>61</v>
      </c>
      <c r="D62" s="44"/>
      <c r="E62" s="23">
        <v>167706</v>
      </c>
    </row>
    <row r="63" spans="1:5" ht="94.5" customHeight="1">
      <c r="A63" s="27" t="s">
        <v>110</v>
      </c>
      <c r="B63" s="19" t="s">
        <v>111</v>
      </c>
      <c r="C63" s="44" t="s">
        <v>80</v>
      </c>
      <c r="D63" s="44"/>
      <c r="E63" s="23">
        <v>15246</v>
      </c>
    </row>
    <row r="64" spans="1:5" ht="93.75" customHeight="1">
      <c r="A64" s="27" t="s">
        <v>112</v>
      </c>
      <c r="B64" s="19" t="s">
        <v>111</v>
      </c>
      <c r="C64" s="44" t="s">
        <v>61</v>
      </c>
      <c r="D64" s="44"/>
      <c r="E64" s="23">
        <v>10164</v>
      </c>
    </row>
    <row r="65" spans="1:5" ht="37.5">
      <c r="A65" s="18" t="s">
        <v>113</v>
      </c>
      <c r="B65" s="19" t="s">
        <v>114</v>
      </c>
      <c r="C65" s="16"/>
      <c r="D65" s="16">
        <f>D66</f>
        <v>-11003</v>
      </c>
      <c r="E65" s="45">
        <f>E66</f>
        <v>40497</v>
      </c>
    </row>
    <row r="66" spans="1:5" ht="56.25">
      <c r="A66" s="24" t="s">
        <v>115</v>
      </c>
      <c r="B66" s="19" t="s">
        <v>116</v>
      </c>
      <c r="C66" s="16"/>
      <c r="D66" s="16">
        <f>D67</f>
        <v>-11003</v>
      </c>
      <c r="E66" s="45">
        <f>E67</f>
        <v>40497</v>
      </c>
    </row>
    <row r="67" spans="1:5" ht="75">
      <c r="A67" s="33" t="s">
        <v>117</v>
      </c>
      <c r="B67" s="19" t="s">
        <v>118</v>
      </c>
      <c r="C67" s="16">
        <v>200</v>
      </c>
      <c r="D67" s="16">
        <v>-11003</v>
      </c>
      <c r="E67" s="23">
        <v>40497</v>
      </c>
    </row>
    <row r="68" spans="1:5" ht="37.5">
      <c r="A68" s="43" t="s">
        <v>119</v>
      </c>
      <c r="B68" s="19" t="s">
        <v>120</v>
      </c>
      <c r="C68" s="16"/>
      <c r="D68" s="16">
        <f>D69</f>
        <v>0</v>
      </c>
      <c r="E68" s="45">
        <f>E69</f>
        <v>98500</v>
      </c>
    </row>
    <row r="69" spans="1:5" ht="37.5">
      <c r="A69" s="42" t="s">
        <v>121</v>
      </c>
      <c r="B69" s="19" t="s">
        <v>122</v>
      </c>
      <c r="C69" s="16"/>
      <c r="D69" s="16">
        <f>D70</f>
        <v>0</v>
      </c>
      <c r="E69" s="45">
        <f>E70</f>
        <v>98500</v>
      </c>
    </row>
    <row r="70" spans="1:5" ht="75">
      <c r="A70" s="33" t="s">
        <v>123</v>
      </c>
      <c r="B70" s="19" t="s">
        <v>124</v>
      </c>
      <c r="C70" s="16">
        <v>200</v>
      </c>
      <c r="D70" s="16"/>
      <c r="E70" s="23">
        <v>98500</v>
      </c>
    </row>
    <row r="71" spans="1:5" ht="61.5" customHeight="1">
      <c r="A71" s="14" t="s">
        <v>125</v>
      </c>
      <c r="B71" s="15" t="s">
        <v>126</v>
      </c>
      <c r="C71" s="16"/>
      <c r="D71" s="46">
        <f>D72+D77+D81+D92</f>
        <v>1230000</v>
      </c>
      <c r="E71" s="47">
        <f>E72+E77+E81+E92</f>
        <v>24774592.550000001</v>
      </c>
    </row>
    <row r="72" spans="1:5" ht="72.75" customHeight="1">
      <c r="A72" s="43" t="s">
        <v>127</v>
      </c>
      <c r="B72" s="19" t="s">
        <v>128</v>
      </c>
      <c r="C72" s="16"/>
      <c r="D72" s="16">
        <f>D73</f>
        <v>0</v>
      </c>
      <c r="E72" s="21">
        <f>SUM(E74:E76)</f>
        <v>4900656.3899999997</v>
      </c>
    </row>
    <row r="73" spans="1:5" ht="72.75" customHeight="1">
      <c r="A73" s="33" t="s">
        <v>129</v>
      </c>
      <c r="B73" s="19" t="s">
        <v>130</v>
      </c>
      <c r="C73" s="16"/>
      <c r="D73" s="16">
        <f>D74+D75+D76</f>
        <v>0</v>
      </c>
      <c r="E73" s="21">
        <f>SUM(E74:E76)</f>
        <v>4900656.3899999997</v>
      </c>
    </row>
    <row r="74" spans="1:5" ht="113.25" customHeight="1">
      <c r="A74" s="33" t="s">
        <v>131</v>
      </c>
      <c r="B74" s="19" t="s">
        <v>132</v>
      </c>
      <c r="C74" s="16">
        <v>100</v>
      </c>
      <c r="D74" s="16"/>
      <c r="E74" s="23">
        <v>4007808</v>
      </c>
    </row>
    <row r="75" spans="1:5" ht="75.75" customHeight="1">
      <c r="A75" s="33" t="s">
        <v>133</v>
      </c>
      <c r="B75" s="19" t="s">
        <v>132</v>
      </c>
      <c r="C75" s="16">
        <v>200</v>
      </c>
      <c r="D75" s="16"/>
      <c r="E75" s="23">
        <v>890228.39</v>
      </c>
    </row>
    <row r="76" spans="1:5" ht="61.5" customHeight="1">
      <c r="A76" s="33" t="s">
        <v>134</v>
      </c>
      <c r="B76" s="19" t="s">
        <v>132</v>
      </c>
      <c r="C76" s="16">
        <v>800</v>
      </c>
      <c r="D76" s="16"/>
      <c r="E76" s="23">
        <v>2620</v>
      </c>
    </row>
    <row r="77" spans="1:5" ht="75">
      <c r="A77" s="43" t="s">
        <v>135</v>
      </c>
      <c r="B77" s="19" t="s">
        <v>136</v>
      </c>
      <c r="C77" s="16"/>
      <c r="D77" s="16">
        <f>D78</f>
        <v>230000</v>
      </c>
      <c r="E77" s="45">
        <f>E78</f>
        <v>5187518</v>
      </c>
    </row>
    <row r="78" spans="1:5" ht="93.75">
      <c r="A78" s="33" t="s">
        <v>137</v>
      </c>
      <c r="B78" s="19" t="s">
        <v>138</v>
      </c>
      <c r="C78" s="16"/>
      <c r="D78" s="16">
        <f>D79+D80</f>
        <v>230000</v>
      </c>
      <c r="E78" s="45">
        <f>E79+E80</f>
        <v>5187518</v>
      </c>
    </row>
    <row r="79" spans="1:5" ht="75">
      <c r="A79" s="33" t="s">
        <v>139</v>
      </c>
      <c r="B79" s="19" t="s">
        <v>140</v>
      </c>
      <c r="C79" s="16">
        <v>600</v>
      </c>
      <c r="D79" s="16">
        <v>230000</v>
      </c>
      <c r="E79" s="23">
        <v>4235919</v>
      </c>
    </row>
    <row r="80" spans="1:5" ht="75">
      <c r="A80" s="33" t="s">
        <v>141</v>
      </c>
      <c r="B80" s="19" t="s">
        <v>142</v>
      </c>
      <c r="C80" s="16">
        <v>600</v>
      </c>
      <c r="D80" s="16"/>
      <c r="E80" s="23">
        <v>951599</v>
      </c>
    </row>
    <row r="81" spans="1:5" ht="56.25">
      <c r="A81" s="43" t="s">
        <v>143</v>
      </c>
      <c r="B81" s="19" t="s">
        <v>144</v>
      </c>
      <c r="C81" s="16"/>
      <c r="D81" s="16">
        <f>D82</f>
        <v>0</v>
      </c>
      <c r="E81" s="45">
        <f>E82+E85+E88+E90</f>
        <v>3839734.16</v>
      </c>
    </row>
    <row r="82" spans="1:5" ht="56.25">
      <c r="A82" s="42" t="s">
        <v>145</v>
      </c>
      <c r="B82" s="19" t="s">
        <v>146</v>
      </c>
      <c r="C82" s="48"/>
      <c r="D82" s="48">
        <f>D83+D84</f>
        <v>0</v>
      </c>
      <c r="E82" s="45">
        <f>E83+E84</f>
        <v>2176833.16</v>
      </c>
    </row>
    <row r="83" spans="1:5" ht="77.25" customHeight="1">
      <c r="A83" s="33" t="s">
        <v>147</v>
      </c>
      <c r="B83" s="19" t="s">
        <v>148</v>
      </c>
      <c r="C83" s="48">
        <v>200</v>
      </c>
      <c r="D83" s="48"/>
      <c r="E83" s="23">
        <v>2070000</v>
      </c>
    </row>
    <row r="84" spans="1:5" ht="56.25">
      <c r="A84" s="33" t="s">
        <v>149</v>
      </c>
      <c r="B84" s="19" t="s">
        <v>150</v>
      </c>
      <c r="C84" s="48">
        <v>200</v>
      </c>
      <c r="D84" s="48"/>
      <c r="E84" s="23">
        <v>106833.16</v>
      </c>
    </row>
    <row r="85" spans="1:5" ht="78" customHeight="1">
      <c r="A85" s="33" t="s">
        <v>151</v>
      </c>
      <c r="B85" s="19" t="s">
        <v>152</v>
      </c>
      <c r="C85" s="48"/>
      <c r="D85" s="48">
        <f>D86+D87</f>
        <v>0</v>
      </c>
      <c r="E85" s="23">
        <f>E86+E87</f>
        <v>1053000</v>
      </c>
    </row>
    <row r="86" spans="1:5" ht="75" customHeight="1">
      <c r="A86" s="33" t="s">
        <v>153</v>
      </c>
      <c r="B86" s="19" t="s">
        <v>154</v>
      </c>
      <c r="C86" s="48">
        <v>200</v>
      </c>
      <c r="D86" s="48"/>
      <c r="E86" s="23">
        <v>189000</v>
      </c>
    </row>
    <row r="87" spans="1:5" ht="117" customHeight="1">
      <c r="A87" s="33" t="s">
        <v>155</v>
      </c>
      <c r="B87" s="19" t="s">
        <v>156</v>
      </c>
      <c r="C87" s="48">
        <v>500</v>
      </c>
      <c r="D87" s="48"/>
      <c r="E87" s="23">
        <v>864000</v>
      </c>
    </row>
    <row r="88" spans="1:5" ht="57" customHeight="1">
      <c r="A88" s="49" t="s">
        <v>157</v>
      </c>
      <c r="B88" s="19" t="s">
        <v>158</v>
      </c>
      <c r="C88" s="48"/>
      <c r="D88" s="48">
        <f>D89</f>
        <v>0</v>
      </c>
      <c r="E88" s="23">
        <f>E89</f>
        <v>441000</v>
      </c>
    </row>
    <row r="89" spans="1:5" ht="80.25" customHeight="1">
      <c r="A89" s="50" t="s">
        <v>159</v>
      </c>
      <c r="B89" s="19" t="s">
        <v>160</v>
      </c>
      <c r="C89" s="48">
        <v>500</v>
      </c>
      <c r="D89" s="48"/>
      <c r="E89" s="23">
        <v>441000</v>
      </c>
    </row>
    <row r="90" spans="1:5" ht="48" customHeight="1">
      <c r="A90" s="33" t="s">
        <v>161</v>
      </c>
      <c r="B90" s="19" t="s">
        <v>162</v>
      </c>
      <c r="C90" s="48"/>
      <c r="D90" s="48">
        <f>D91</f>
        <v>0</v>
      </c>
      <c r="E90" s="23">
        <v>168901</v>
      </c>
    </row>
    <row r="91" spans="1:5" ht="66" customHeight="1">
      <c r="A91" s="33" t="s">
        <v>163</v>
      </c>
      <c r="B91" s="19" t="s">
        <v>164</v>
      </c>
      <c r="C91" s="48">
        <v>500</v>
      </c>
      <c r="D91" s="48"/>
      <c r="E91" s="23">
        <v>168901</v>
      </c>
    </row>
    <row r="92" spans="1:5" ht="85.5" customHeight="1">
      <c r="A92" s="43" t="s">
        <v>165</v>
      </c>
      <c r="B92" s="19" t="s">
        <v>166</v>
      </c>
      <c r="C92" s="48"/>
      <c r="D92" s="48">
        <v>1000000</v>
      </c>
      <c r="E92" s="23">
        <f>E93+E96</f>
        <v>10846684</v>
      </c>
    </row>
    <row r="93" spans="1:5" ht="75.75" customHeight="1">
      <c r="A93" s="33" t="s">
        <v>167</v>
      </c>
      <c r="B93" s="51" t="s">
        <v>168</v>
      </c>
      <c r="C93" s="48"/>
      <c r="D93" s="48">
        <v>1000000</v>
      </c>
      <c r="E93" s="23">
        <f>+E95+E94</f>
        <v>6530000</v>
      </c>
    </row>
    <row r="94" spans="1:5" ht="38.25" customHeight="1">
      <c r="A94" s="33" t="s">
        <v>169</v>
      </c>
      <c r="B94" s="52" t="s">
        <v>170</v>
      </c>
      <c r="C94" s="53">
        <v>800</v>
      </c>
      <c r="D94" s="48">
        <v>1000000</v>
      </c>
      <c r="E94" s="54">
        <v>5100000</v>
      </c>
    </row>
    <row r="95" spans="1:5" ht="73.5" customHeight="1">
      <c r="A95" s="32" t="s">
        <v>171</v>
      </c>
      <c r="B95" s="19" t="s">
        <v>172</v>
      </c>
      <c r="C95" s="48">
        <v>800</v>
      </c>
      <c r="D95" s="48"/>
      <c r="E95" s="23">
        <v>1430000</v>
      </c>
    </row>
    <row r="96" spans="1:5" ht="51.75" customHeight="1">
      <c r="A96" s="22" t="s">
        <v>173</v>
      </c>
      <c r="B96" s="19" t="s">
        <v>174</v>
      </c>
      <c r="C96" s="48"/>
      <c r="D96" s="48"/>
      <c r="E96" s="23">
        <v>4316684</v>
      </c>
    </row>
    <row r="97" spans="1:5" ht="45.75" customHeight="1">
      <c r="A97" s="22" t="s">
        <v>175</v>
      </c>
      <c r="B97" s="19" t="s">
        <v>176</v>
      </c>
      <c r="C97" s="48">
        <v>200</v>
      </c>
      <c r="D97" s="48"/>
      <c r="E97" s="23">
        <v>4316684</v>
      </c>
    </row>
    <row r="98" spans="1:5" ht="56.25">
      <c r="A98" s="14" t="s">
        <v>177</v>
      </c>
      <c r="B98" s="15" t="s">
        <v>178</v>
      </c>
      <c r="C98" s="55"/>
      <c r="D98" s="55">
        <f>D99</f>
        <v>-30000</v>
      </c>
      <c r="E98" s="56">
        <f>E99</f>
        <v>433518.95</v>
      </c>
    </row>
    <row r="99" spans="1:5" ht="56.25">
      <c r="A99" s="43" t="s">
        <v>179</v>
      </c>
      <c r="B99" s="19" t="s">
        <v>180</v>
      </c>
      <c r="C99" s="48"/>
      <c r="D99" s="48">
        <f>D100</f>
        <v>-30000</v>
      </c>
      <c r="E99" s="45">
        <f>SUM(E101:E106)</f>
        <v>433518.95</v>
      </c>
    </row>
    <row r="100" spans="1:5" ht="56.25">
      <c r="A100" s="42" t="s">
        <v>181</v>
      </c>
      <c r="B100" s="19" t="s">
        <v>182</v>
      </c>
      <c r="C100" s="48"/>
      <c r="D100" s="48">
        <f>D101+D102+D103+D104+D105+D106</f>
        <v>-30000</v>
      </c>
      <c r="E100" s="45">
        <f>SUM(E101:E106)</f>
        <v>433518.95</v>
      </c>
    </row>
    <row r="101" spans="1:5" ht="75">
      <c r="A101" s="22" t="s">
        <v>183</v>
      </c>
      <c r="B101" s="19" t="s">
        <v>184</v>
      </c>
      <c r="C101" s="57">
        <v>200</v>
      </c>
      <c r="D101" s="57"/>
      <c r="E101" s="45">
        <v>50000</v>
      </c>
    </row>
    <row r="102" spans="1:5" ht="75">
      <c r="A102" s="22" t="s">
        <v>185</v>
      </c>
      <c r="B102" s="19" t="s">
        <v>186</v>
      </c>
      <c r="C102" s="57">
        <v>200</v>
      </c>
      <c r="D102" s="57">
        <v>-30000</v>
      </c>
      <c r="E102" s="45">
        <v>20000</v>
      </c>
    </row>
    <row r="103" spans="1:5" ht="112.5">
      <c r="A103" s="22" t="s">
        <v>187</v>
      </c>
      <c r="B103" s="19" t="s">
        <v>188</v>
      </c>
      <c r="C103" s="57">
        <v>500</v>
      </c>
      <c r="D103" s="57"/>
      <c r="E103" s="45">
        <v>75000</v>
      </c>
    </row>
    <row r="104" spans="1:5" ht="93.75">
      <c r="A104" s="37" t="s">
        <v>189</v>
      </c>
      <c r="B104" s="58" t="s">
        <v>190</v>
      </c>
      <c r="C104" s="48">
        <v>500</v>
      </c>
      <c r="D104" s="48"/>
      <c r="E104" s="23">
        <v>56000</v>
      </c>
    </row>
    <row r="105" spans="1:5" ht="131.25" customHeight="1">
      <c r="A105" s="33" t="s">
        <v>191</v>
      </c>
      <c r="B105" s="19" t="s">
        <v>192</v>
      </c>
      <c r="C105" s="16">
        <v>200</v>
      </c>
      <c r="D105" s="16"/>
      <c r="E105" s="23">
        <v>21930.95</v>
      </c>
    </row>
    <row r="106" spans="1:5" ht="153" customHeight="1">
      <c r="A106" s="59" t="s">
        <v>193</v>
      </c>
      <c r="B106" s="19" t="s">
        <v>194</v>
      </c>
      <c r="C106" s="16">
        <v>200</v>
      </c>
      <c r="D106" s="16"/>
      <c r="E106" s="23">
        <v>210588</v>
      </c>
    </row>
    <row r="107" spans="1:5" ht="56.25">
      <c r="A107" s="60" t="s">
        <v>195</v>
      </c>
      <c r="B107" s="15" t="s">
        <v>196</v>
      </c>
      <c r="C107" s="46"/>
      <c r="D107" s="46">
        <f>D108+D113</f>
        <v>0</v>
      </c>
      <c r="E107" s="47">
        <f>E108+E113</f>
        <v>2868536.2</v>
      </c>
    </row>
    <row r="108" spans="1:5" ht="34.5" customHeight="1">
      <c r="A108" s="61" t="s">
        <v>197</v>
      </c>
      <c r="B108" s="19" t="s">
        <v>198</v>
      </c>
      <c r="C108" s="16"/>
      <c r="D108" s="16">
        <f>D109</f>
        <v>0</v>
      </c>
      <c r="E108" s="21">
        <f>E109</f>
        <v>261000</v>
      </c>
    </row>
    <row r="109" spans="1:5" ht="34.5" customHeight="1">
      <c r="A109" s="27" t="s">
        <v>199</v>
      </c>
      <c r="B109" s="19" t="s">
        <v>200</v>
      </c>
      <c r="C109" s="16"/>
      <c r="D109" s="16">
        <f>D110+D111+D112</f>
        <v>0</v>
      </c>
      <c r="E109" s="21">
        <f>E110+E112+E111</f>
        <v>261000</v>
      </c>
    </row>
    <row r="110" spans="1:5" ht="75">
      <c r="A110" s="33" t="s">
        <v>201</v>
      </c>
      <c r="B110" s="62" t="s">
        <v>202</v>
      </c>
      <c r="C110" s="16">
        <v>200</v>
      </c>
      <c r="D110" s="16"/>
      <c r="E110" s="23">
        <v>44253</v>
      </c>
    </row>
    <row r="111" spans="1:5" ht="93.75">
      <c r="A111" s="59" t="s">
        <v>203</v>
      </c>
      <c r="B111" s="62" t="s">
        <v>202</v>
      </c>
      <c r="C111" s="16">
        <v>600</v>
      </c>
      <c r="D111" s="16"/>
      <c r="E111" s="23">
        <v>211000</v>
      </c>
    </row>
    <row r="112" spans="1:5" ht="56.25">
      <c r="A112" s="59" t="s">
        <v>204</v>
      </c>
      <c r="B112" s="62" t="s">
        <v>205</v>
      </c>
      <c r="C112" s="16">
        <v>300</v>
      </c>
      <c r="D112" s="16"/>
      <c r="E112" s="23">
        <v>5747</v>
      </c>
    </row>
    <row r="113" spans="1:5" ht="37.5">
      <c r="A113" s="61" t="s">
        <v>206</v>
      </c>
      <c r="B113" s="62" t="s">
        <v>207</v>
      </c>
      <c r="C113" s="16"/>
      <c r="D113" s="16">
        <f>D114</f>
        <v>0</v>
      </c>
      <c r="E113" s="23">
        <f>E114+E119</f>
        <v>2607536.2000000002</v>
      </c>
    </row>
    <row r="114" spans="1:5" ht="37.5">
      <c r="A114" s="33" t="s">
        <v>208</v>
      </c>
      <c r="B114" s="19" t="s">
        <v>209</v>
      </c>
      <c r="C114" s="16"/>
      <c r="D114" s="16">
        <f>D115+D116+D117+D118</f>
        <v>0</v>
      </c>
      <c r="E114" s="23">
        <f>SUM(E115:E118)</f>
        <v>724163.2</v>
      </c>
    </row>
    <row r="115" spans="1:5" ht="75">
      <c r="A115" s="33" t="s">
        <v>210</v>
      </c>
      <c r="B115" s="62" t="s">
        <v>211</v>
      </c>
      <c r="C115" s="16">
        <v>600</v>
      </c>
      <c r="D115" s="16"/>
      <c r="E115" s="23">
        <v>522500</v>
      </c>
    </row>
    <row r="116" spans="1:5" ht="112.5" customHeight="1">
      <c r="A116" s="33" t="s">
        <v>212</v>
      </c>
      <c r="B116" s="62" t="s">
        <v>213</v>
      </c>
      <c r="C116" s="16">
        <v>600</v>
      </c>
      <c r="D116" s="16"/>
      <c r="E116" s="23">
        <v>169576</v>
      </c>
    </row>
    <row r="117" spans="1:5" ht="153.75" customHeight="1">
      <c r="A117" s="33" t="s">
        <v>214</v>
      </c>
      <c r="B117" s="62" t="s">
        <v>215</v>
      </c>
      <c r="C117" s="16">
        <v>600</v>
      </c>
      <c r="D117" s="16"/>
      <c r="E117" s="23">
        <v>1871</v>
      </c>
    </row>
    <row r="118" spans="1:5" ht="97.5" customHeight="1">
      <c r="A118" s="42" t="s">
        <v>216</v>
      </c>
      <c r="B118" s="62" t="s">
        <v>217</v>
      </c>
      <c r="C118" s="16">
        <v>600</v>
      </c>
      <c r="D118" s="16"/>
      <c r="E118" s="23">
        <v>30216.2</v>
      </c>
    </row>
    <row r="119" spans="1:5" ht="78.75" customHeight="1">
      <c r="A119" s="33" t="s">
        <v>218</v>
      </c>
      <c r="B119" s="62" t="s">
        <v>219</v>
      </c>
      <c r="C119" s="16"/>
      <c r="D119" s="16">
        <f>D120+D121+D122</f>
        <v>0</v>
      </c>
      <c r="E119" s="23">
        <f>SUM(E120:E122)</f>
        <v>1883373</v>
      </c>
    </row>
    <row r="120" spans="1:5" ht="115.5" customHeight="1">
      <c r="A120" s="33" t="s">
        <v>220</v>
      </c>
      <c r="B120" s="62" t="s">
        <v>221</v>
      </c>
      <c r="C120" s="16">
        <v>600</v>
      </c>
      <c r="D120" s="16"/>
      <c r="E120" s="23">
        <v>1250138.26</v>
      </c>
    </row>
    <row r="121" spans="1:5" ht="183.75" customHeight="1">
      <c r="A121" s="33" t="s">
        <v>222</v>
      </c>
      <c r="B121" s="62" t="s">
        <v>223</v>
      </c>
      <c r="C121" s="16">
        <v>600</v>
      </c>
      <c r="D121" s="16"/>
      <c r="E121" s="23">
        <v>31661.74</v>
      </c>
    </row>
    <row r="122" spans="1:5" ht="99" customHeight="1">
      <c r="A122" s="33" t="s">
        <v>224</v>
      </c>
      <c r="B122" s="62" t="s">
        <v>225</v>
      </c>
      <c r="C122" s="16">
        <v>600</v>
      </c>
      <c r="D122" s="16"/>
      <c r="E122" s="23">
        <v>601573</v>
      </c>
    </row>
    <row r="123" spans="1:5" ht="75">
      <c r="A123" s="14" t="s">
        <v>226</v>
      </c>
      <c r="B123" s="15" t="s">
        <v>227</v>
      </c>
      <c r="C123" s="16"/>
      <c r="D123" s="46">
        <v>423119.04</v>
      </c>
      <c r="E123" s="47">
        <f>E124+E130</f>
        <v>11660153.050000001</v>
      </c>
    </row>
    <row r="124" spans="1:5" ht="57.75" customHeight="1">
      <c r="A124" s="43" t="s">
        <v>228</v>
      </c>
      <c r="B124" s="19" t="s">
        <v>229</v>
      </c>
      <c r="C124" s="48"/>
      <c r="D124" s="48">
        <v>-443052.06</v>
      </c>
      <c r="E124" s="21">
        <f>E125</f>
        <v>7868599.9500000002</v>
      </c>
    </row>
    <row r="125" spans="1:5" ht="57.75" customHeight="1">
      <c r="A125" s="42" t="s">
        <v>230</v>
      </c>
      <c r="B125" s="19" t="s">
        <v>231</v>
      </c>
      <c r="C125" s="48"/>
      <c r="D125" s="48">
        <v>-443052.06</v>
      </c>
      <c r="E125" s="21">
        <f>SUM(E126:E129)</f>
        <v>7868599.9500000002</v>
      </c>
    </row>
    <row r="126" spans="1:5" ht="57.75" customHeight="1">
      <c r="A126" s="63" t="s">
        <v>232</v>
      </c>
      <c r="B126" s="19" t="s">
        <v>233</v>
      </c>
      <c r="C126" s="48">
        <v>200</v>
      </c>
      <c r="D126" s="48">
        <v>-10818.91</v>
      </c>
      <c r="E126" s="21">
        <v>3015561.12</v>
      </c>
    </row>
    <row r="127" spans="1:5" ht="112.5">
      <c r="A127" s="63" t="s">
        <v>234</v>
      </c>
      <c r="B127" s="36" t="s">
        <v>235</v>
      </c>
      <c r="C127" s="48">
        <v>500</v>
      </c>
      <c r="D127" s="48"/>
      <c r="E127" s="23"/>
    </row>
    <row r="128" spans="1:5" ht="93.75">
      <c r="A128" s="64" t="s">
        <v>236</v>
      </c>
      <c r="B128" s="19" t="s">
        <v>237</v>
      </c>
      <c r="C128" s="48">
        <v>200</v>
      </c>
      <c r="D128" s="48"/>
      <c r="E128" s="23">
        <v>4853038.83</v>
      </c>
    </row>
    <row r="129" spans="1:5" ht="131.25">
      <c r="A129" s="63" t="s">
        <v>238</v>
      </c>
      <c r="B129" s="19" t="s">
        <v>239</v>
      </c>
      <c r="C129" s="48">
        <v>400</v>
      </c>
      <c r="D129" s="48">
        <v>-432233.15</v>
      </c>
      <c r="E129" s="23">
        <v>0</v>
      </c>
    </row>
    <row r="130" spans="1:5" ht="38.25" customHeight="1">
      <c r="A130" s="43" t="s">
        <v>240</v>
      </c>
      <c r="B130" s="19" t="s">
        <v>241</v>
      </c>
      <c r="C130" s="48"/>
      <c r="D130" s="48">
        <v>866171.1</v>
      </c>
      <c r="E130" s="21">
        <f>E131</f>
        <v>3791553.1</v>
      </c>
    </row>
    <row r="131" spans="1:5" ht="38.25" customHeight="1">
      <c r="A131" s="50" t="s">
        <v>242</v>
      </c>
      <c r="B131" s="19" t="s">
        <v>243</v>
      </c>
      <c r="C131" s="48"/>
      <c r="D131" s="48">
        <v>866171.1</v>
      </c>
      <c r="E131" s="21">
        <f>E132</f>
        <v>3791553.1</v>
      </c>
    </row>
    <row r="132" spans="1:5" ht="111" customHeight="1">
      <c r="A132" s="63" t="s">
        <v>244</v>
      </c>
      <c r="B132" s="19" t="s">
        <v>245</v>
      </c>
      <c r="C132" s="48">
        <v>500</v>
      </c>
      <c r="D132" s="48">
        <v>866171.1</v>
      </c>
      <c r="E132" s="23">
        <v>3791553.1</v>
      </c>
    </row>
    <row r="133" spans="1:5" ht="56.25">
      <c r="A133" s="14" t="s">
        <v>246</v>
      </c>
      <c r="B133" s="15" t="s">
        <v>247</v>
      </c>
      <c r="C133" s="55"/>
      <c r="D133" s="55">
        <f>D134+D137+D140+D144+D148</f>
        <v>-21780</v>
      </c>
      <c r="E133" s="47">
        <f>E134+E137+E140+E144+E148</f>
        <v>313520</v>
      </c>
    </row>
    <row r="134" spans="1:5" ht="56.25">
      <c r="A134" s="65" t="s">
        <v>248</v>
      </c>
      <c r="B134" s="19" t="s">
        <v>249</v>
      </c>
      <c r="C134" s="16"/>
      <c r="D134" s="16">
        <f>D135</f>
        <v>0</v>
      </c>
      <c r="E134" s="23">
        <f>E135</f>
        <v>30000</v>
      </c>
    </row>
    <row r="135" spans="1:5" ht="56.25">
      <c r="A135" s="66" t="s">
        <v>250</v>
      </c>
      <c r="B135" s="19" t="s">
        <v>251</v>
      </c>
      <c r="C135" s="48"/>
      <c r="D135" s="48">
        <f>D136</f>
        <v>0</v>
      </c>
      <c r="E135" s="23">
        <f>E136</f>
        <v>30000</v>
      </c>
    </row>
    <row r="136" spans="1:5" ht="72" customHeight="1">
      <c r="A136" s="33" t="s">
        <v>252</v>
      </c>
      <c r="B136" s="19" t="s">
        <v>253</v>
      </c>
      <c r="C136" s="48">
        <v>200</v>
      </c>
      <c r="D136" s="48"/>
      <c r="E136" s="23">
        <v>30000</v>
      </c>
    </row>
    <row r="137" spans="1:5" ht="36" customHeight="1">
      <c r="A137" s="43" t="s">
        <v>254</v>
      </c>
      <c r="B137" s="19" t="s">
        <v>255</v>
      </c>
      <c r="C137" s="46"/>
      <c r="D137" s="46">
        <f>D138</f>
        <v>0</v>
      </c>
      <c r="E137" s="23">
        <f>E138</f>
        <v>10000</v>
      </c>
    </row>
    <row r="138" spans="1:5" ht="36" customHeight="1">
      <c r="A138" s="67" t="s">
        <v>256</v>
      </c>
      <c r="B138" s="19" t="s">
        <v>257</v>
      </c>
      <c r="C138" s="46"/>
      <c r="D138" s="16">
        <f>D139</f>
        <v>0</v>
      </c>
      <c r="E138" s="23">
        <f>E139</f>
        <v>10000</v>
      </c>
    </row>
    <row r="139" spans="1:5" ht="54" customHeight="1">
      <c r="A139" s="22" t="s">
        <v>258</v>
      </c>
      <c r="B139" s="19" t="s">
        <v>259</v>
      </c>
      <c r="C139" s="16">
        <v>200</v>
      </c>
      <c r="D139" s="16"/>
      <c r="E139" s="23">
        <v>10000</v>
      </c>
    </row>
    <row r="140" spans="1:5" ht="37.5">
      <c r="A140" s="43" t="s">
        <v>260</v>
      </c>
      <c r="B140" s="19" t="s">
        <v>261</v>
      </c>
      <c r="C140" s="16"/>
      <c r="D140" s="16">
        <f>D141</f>
        <v>0</v>
      </c>
      <c r="E140" s="23">
        <f>E141</f>
        <v>150000</v>
      </c>
    </row>
    <row r="141" spans="1:5" ht="37.5">
      <c r="A141" s="42" t="s">
        <v>262</v>
      </c>
      <c r="B141" s="19" t="s">
        <v>263</v>
      </c>
      <c r="C141" s="48"/>
      <c r="D141" s="48">
        <f>D142+D143</f>
        <v>0</v>
      </c>
      <c r="E141" s="23">
        <f>E143</f>
        <v>150000</v>
      </c>
    </row>
    <row r="142" spans="1:5" ht="56.25">
      <c r="A142" s="33" t="s">
        <v>264</v>
      </c>
      <c r="B142" s="19" t="s">
        <v>265</v>
      </c>
      <c r="C142" s="48">
        <v>300</v>
      </c>
      <c r="D142" s="48"/>
      <c r="E142" s="23"/>
    </row>
    <row r="143" spans="1:5" ht="37.5">
      <c r="A143" s="33" t="s">
        <v>266</v>
      </c>
      <c r="B143" s="19" t="s">
        <v>265</v>
      </c>
      <c r="C143" s="48">
        <v>800</v>
      </c>
      <c r="D143" s="48"/>
      <c r="E143" s="23">
        <v>150000</v>
      </c>
    </row>
    <row r="144" spans="1:5" ht="37.5">
      <c r="A144" s="43" t="s">
        <v>267</v>
      </c>
      <c r="B144" s="19" t="s">
        <v>268</v>
      </c>
      <c r="C144" s="48"/>
      <c r="D144" s="48">
        <f>D145</f>
        <v>0</v>
      </c>
      <c r="E144" s="23">
        <f>E145</f>
        <v>40000</v>
      </c>
    </row>
    <row r="145" spans="1:5" ht="37.5">
      <c r="A145" s="24" t="s">
        <v>269</v>
      </c>
      <c r="B145" s="19" t="s">
        <v>270</v>
      </c>
      <c r="C145" s="48"/>
      <c r="D145" s="48">
        <f>D146+D147</f>
        <v>0</v>
      </c>
      <c r="E145" s="23">
        <f>E146+E147</f>
        <v>40000</v>
      </c>
    </row>
    <row r="146" spans="1:5" ht="37.5">
      <c r="A146" s="68" t="s">
        <v>271</v>
      </c>
      <c r="B146" s="19" t="s">
        <v>272</v>
      </c>
      <c r="C146" s="48">
        <v>300</v>
      </c>
      <c r="D146" s="48"/>
      <c r="E146" s="23">
        <v>20000</v>
      </c>
    </row>
    <row r="147" spans="1:5" ht="56.25">
      <c r="A147" s="68" t="s">
        <v>273</v>
      </c>
      <c r="B147" s="19" t="s">
        <v>274</v>
      </c>
      <c r="C147" s="48">
        <v>300</v>
      </c>
      <c r="D147" s="48"/>
      <c r="E147" s="23">
        <v>20000</v>
      </c>
    </row>
    <row r="148" spans="1:5" ht="37.5">
      <c r="A148" s="69" t="s">
        <v>275</v>
      </c>
      <c r="B148" s="19" t="s">
        <v>276</v>
      </c>
      <c r="C148" s="48"/>
      <c r="D148" s="48">
        <f>D149</f>
        <v>-21780</v>
      </c>
      <c r="E148" s="23">
        <f>E149</f>
        <v>83520</v>
      </c>
    </row>
    <row r="149" spans="1:5" ht="56.25">
      <c r="A149" s="68" t="s">
        <v>277</v>
      </c>
      <c r="B149" s="19" t="s">
        <v>278</v>
      </c>
      <c r="C149" s="48"/>
      <c r="D149" s="48">
        <f>D150+D151</f>
        <v>-21780</v>
      </c>
      <c r="E149" s="23">
        <f>E151</f>
        <v>83520</v>
      </c>
    </row>
    <row r="150" spans="1:5" ht="75">
      <c r="A150" s="68" t="s">
        <v>279</v>
      </c>
      <c r="B150" s="19" t="s">
        <v>280</v>
      </c>
      <c r="C150" s="48">
        <v>200</v>
      </c>
      <c r="D150" s="48"/>
      <c r="E150" s="23"/>
    </row>
    <row r="151" spans="1:5" ht="75">
      <c r="A151" s="68" t="s">
        <v>281</v>
      </c>
      <c r="B151" s="58" t="s">
        <v>282</v>
      </c>
      <c r="C151" s="48">
        <v>200</v>
      </c>
      <c r="D151" s="48">
        <v>-21780</v>
      </c>
      <c r="E151" s="23">
        <v>83520</v>
      </c>
    </row>
    <row r="152" spans="1:5" ht="75.75" customHeight="1">
      <c r="A152" s="14" t="s">
        <v>283</v>
      </c>
      <c r="B152" s="15" t="s">
        <v>284</v>
      </c>
      <c r="C152" s="55"/>
      <c r="D152" s="55">
        <f>D153+D164+D167</f>
        <v>0</v>
      </c>
      <c r="E152" s="56">
        <f>E153+E164+E167</f>
        <v>29976581.32</v>
      </c>
    </row>
    <row r="153" spans="1:5" ht="37.5">
      <c r="A153" s="18" t="s">
        <v>285</v>
      </c>
      <c r="B153" s="19" t="s">
        <v>286</v>
      </c>
      <c r="C153" s="48"/>
      <c r="D153" s="48">
        <f>-D154</f>
        <v>0</v>
      </c>
      <c r="E153" s="45">
        <f>E154</f>
        <v>29806581.32</v>
      </c>
    </row>
    <row r="154" spans="1:5" ht="40.5" customHeight="1">
      <c r="A154" s="22" t="s">
        <v>287</v>
      </c>
      <c r="B154" s="19" t="s">
        <v>288</v>
      </c>
      <c r="C154" s="48"/>
      <c r="D154" s="48">
        <f>D155+D156+D157+D158+D159+D160+D161+D162+D163</f>
        <v>0</v>
      </c>
      <c r="E154" s="45">
        <f>SUM(E155:E163)</f>
        <v>29806581.32</v>
      </c>
    </row>
    <row r="155" spans="1:5" ht="93.75">
      <c r="A155" s="22" t="s">
        <v>289</v>
      </c>
      <c r="B155" s="19" t="s">
        <v>290</v>
      </c>
      <c r="C155" s="48">
        <v>100</v>
      </c>
      <c r="D155" s="48"/>
      <c r="E155" s="23">
        <v>21511677</v>
      </c>
    </row>
    <row r="156" spans="1:5" ht="56.25">
      <c r="A156" s="22" t="s">
        <v>291</v>
      </c>
      <c r="B156" s="19" t="s">
        <v>290</v>
      </c>
      <c r="C156" s="48">
        <v>200</v>
      </c>
      <c r="D156" s="48"/>
      <c r="E156" s="23">
        <v>4805210.53</v>
      </c>
    </row>
    <row r="157" spans="1:5" ht="40.5" customHeight="1">
      <c r="A157" s="70" t="s">
        <v>292</v>
      </c>
      <c r="B157" s="19" t="s">
        <v>290</v>
      </c>
      <c r="C157" s="48">
        <v>800</v>
      </c>
      <c r="D157" s="48"/>
      <c r="E157" s="23">
        <v>150000</v>
      </c>
    </row>
    <row r="158" spans="1:5" ht="95.25" customHeight="1">
      <c r="A158" s="33" t="s">
        <v>293</v>
      </c>
      <c r="B158" s="62" t="s">
        <v>294</v>
      </c>
      <c r="C158" s="16">
        <v>100</v>
      </c>
      <c r="D158" s="16"/>
      <c r="E158" s="23">
        <v>1951243</v>
      </c>
    </row>
    <row r="159" spans="1:5" ht="132.75" customHeight="1">
      <c r="A159" s="33" t="s">
        <v>295</v>
      </c>
      <c r="B159" s="19" t="s">
        <v>296</v>
      </c>
      <c r="C159" s="16">
        <v>100</v>
      </c>
      <c r="D159" s="16"/>
      <c r="E159" s="23">
        <v>218192.48</v>
      </c>
    </row>
    <row r="160" spans="1:5" ht="132.75" customHeight="1">
      <c r="A160" s="33" t="s">
        <v>297</v>
      </c>
      <c r="B160" s="19" t="s">
        <v>298</v>
      </c>
      <c r="C160" s="48">
        <v>100</v>
      </c>
      <c r="D160" s="48"/>
      <c r="E160" s="23">
        <v>781200</v>
      </c>
    </row>
    <row r="161" spans="1:5" ht="112.5">
      <c r="A161" s="33" t="s">
        <v>299</v>
      </c>
      <c r="B161" s="19" t="s">
        <v>300</v>
      </c>
      <c r="C161" s="48">
        <v>100</v>
      </c>
      <c r="D161" s="48"/>
      <c r="E161" s="23">
        <v>357314.91</v>
      </c>
    </row>
    <row r="162" spans="1:5" ht="75">
      <c r="A162" s="33" t="s">
        <v>301</v>
      </c>
      <c r="B162" s="19" t="s">
        <v>300</v>
      </c>
      <c r="C162" s="48">
        <v>200</v>
      </c>
      <c r="D162" s="48"/>
      <c r="E162" s="23">
        <v>27025</v>
      </c>
    </row>
    <row r="163" spans="1:5" ht="59.25" customHeight="1">
      <c r="A163" s="63" t="s">
        <v>302</v>
      </c>
      <c r="B163" s="19" t="s">
        <v>303</v>
      </c>
      <c r="C163" s="48">
        <v>200</v>
      </c>
      <c r="D163" s="48"/>
      <c r="E163" s="23">
        <v>4718.3999999999996</v>
      </c>
    </row>
    <row r="164" spans="1:5" ht="37.5">
      <c r="A164" s="71" t="s">
        <v>304</v>
      </c>
      <c r="B164" s="19" t="s">
        <v>305</v>
      </c>
      <c r="C164" s="48"/>
      <c r="D164" s="48">
        <f>D165</f>
        <v>0</v>
      </c>
      <c r="E164" s="23">
        <f>E165</f>
        <v>20000</v>
      </c>
    </row>
    <row r="165" spans="1:5" ht="56.25">
      <c r="A165" s="72" t="s">
        <v>306</v>
      </c>
      <c r="B165" s="19" t="s">
        <v>307</v>
      </c>
      <c r="C165" s="48"/>
      <c r="D165" s="48">
        <f>D166</f>
        <v>0</v>
      </c>
      <c r="E165" s="23">
        <f>E166</f>
        <v>20000</v>
      </c>
    </row>
    <row r="166" spans="1:5" ht="56.25">
      <c r="A166" s="22" t="s">
        <v>308</v>
      </c>
      <c r="B166" s="19" t="s">
        <v>309</v>
      </c>
      <c r="C166" s="48">
        <v>300</v>
      </c>
      <c r="D166" s="48"/>
      <c r="E166" s="23">
        <v>20000</v>
      </c>
    </row>
    <row r="167" spans="1:5" ht="56.25">
      <c r="A167" s="73" t="s">
        <v>310</v>
      </c>
      <c r="B167" s="19" t="s">
        <v>311</v>
      </c>
      <c r="C167" s="48"/>
      <c r="D167" s="48">
        <f>D168</f>
        <v>0</v>
      </c>
      <c r="E167" s="23">
        <f>E168</f>
        <v>150000</v>
      </c>
    </row>
    <row r="168" spans="1:5" ht="56.25">
      <c r="A168" s="22" t="s">
        <v>312</v>
      </c>
      <c r="B168" s="19" t="s">
        <v>313</v>
      </c>
      <c r="C168" s="48"/>
      <c r="D168" s="48">
        <f>D169</f>
        <v>0</v>
      </c>
      <c r="E168" s="23">
        <f>E169</f>
        <v>150000</v>
      </c>
    </row>
    <row r="169" spans="1:5" ht="56.25">
      <c r="A169" s="22" t="s">
        <v>314</v>
      </c>
      <c r="B169" s="58" t="s">
        <v>315</v>
      </c>
      <c r="C169" s="48">
        <v>200</v>
      </c>
      <c r="D169" s="48"/>
      <c r="E169" s="23">
        <v>150000</v>
      </c>
    </row>
    <row r="170" spans="1:5" ht="56.25">
      <c r="A170" s="74" t="s">
        <v>316</v>
      </c>
      <c r="B170" s="15" t="s">
        <v>317</v>
      </c>
      <c r="C170" s="48"/>
      <c r="D170" s="55">
        <f>D171+D175+D178+D181+D185+D187</f>
        <v>425041.5</v>
      </c>
      <c r="E170" s="47">
        <f>E171+E181+E185+E175+E178+E187</f>
        <v>3243504.3</v>
      </c>
    </row>
    <row r="171" spans="1:5" ht="56.25">
      <c r="A171" s="43" t="s">
        <v>318</v>
      </c>
      <c r="B171" s="19" t="s">
        <v>319</v>
      </c>
      <c r="C171" s="48"/>
      <c r="D171" s="48">
        <f>D172</f>
        <v>-55000</v>
      </c>
      <c r="E171" s="21">
        <f>E172</f>
        <v>2015500</v>
      </c>
    </row>
    <row r="172" spans="1:5" ht="56.25">
      <c r="A172" s="33" t="s">
        <v>320</v>
      </c>
      <c r="B172" s="19" t="s">
        <v>321</v>
      </c>
      <c r="C172" s="48"/>
      <c r="D172" s="48">
        <f>D173+D174</f>
        <v>-55000</v>
      </c>
      <c r="E172" s="21">
        <f>E173+E174</f>
        <v>2015500</v>
      </c>
    </row>
    <row r="173" spans="1:5" ht="62.25" customHeight="1">
      <c r="A173" s="33" t="s">
        <v>322</v>
      </c>
      <c r="B173" s="19" t="s">
        <v>323</v>
      </c>
      <c r="C173" s="48">
        <v>200</v>
      </c>
      <c r="D173" s="48"/>
      <c r="E173" s="21">
        <v>20500</v>
      </c>
    </row>
    <row r="174" spans="1:5" ht="54" customHeight="1">
      <c r="A174" s="33" t="s">
        <v>324</v>
      </c>
      <c r="B174" s="19" t="s">
        <v>323</v>
      </c>
      <c r="C174" s="48">
        <v>300</v>
      </c>
      <c r="D174" s="48">
        <v>-55000</v>
      </c>
      <c r="E174" s="23">
        <v>1995000</v>
      </c>
    </row>
    <row r="175" spans="1:5" ht="23.25" customHeight="1">
      <c r="A175" s="75" t="s">
        <v>325</v>
      </c>
      <c r="B175" s="19" t="s">
        <v>326</v>
      </c>
      <c r="C175" s="48"/>
      <c r="D175" s="48">
        <f>D176</f>
        <v>-50000</v>
      </c>
      <c r="E175" s="23">
        <f>E176</f>
        <v>0</v>
      </c>
    </row>
    <row r="176" spans="1:5" ht="35.25" customHeight="1">
      <c r="A176" s="24" t="s">
        <v>327</v>
      </c>
      <c r="B176" s="19" t="s">
        <v>328</v>
      </c>
      <c r="C176" s="48"/>
      <c r="D176" s="48">
        <f>D177</f>
        <v>-50000</v>
      </c>
      <c r="E176" s="23">
        <f>E177</f>
        <v>0</v>
      </c>
    </row>
    <row r="177" spans="1:5" ht="54" customHeight="1">
      <c r="A177" s="24" t="s">
        <v>329</v>
      </c>
      <c r="B177" s="19" t="s">
        <v>330</v>
      </c>
      <c r="C177" s="48">
        <v>300</v>
      </c>
      <c r="D177" s="48">
        <v>-50000</v>
      </c>
      <c r="E177" s="23">
        <v>0</v>
      </c>
    </row>
    <row r="178" spans="1:5" ht="43.5" customHeight="1">
      <c r="A178" s="76" t="s">
        <v>331</v>
      </c>
      <c r="B178" s="19" t="s">
        <v>332</v>
      </c>
      <c r="C178" s="48"/>
      <c r="D178" s="48">
        <f>D179</f>
        <v>-45000</v>
      </c>
      <c r="E178" s="23">
        <f>E179</f>
        <v>406662.8</v>
      </c>
    </row>
    <row r="179" spans="1:5" ht="54" customHeight="1">
      <c r="A179" s="33" t="s">
        <v>333</v>
      </c>
      <c r="B179" s="19" t="s">
        <v>334</v>
      </c>
      <c r="C179" s="48"/>
      <c r="D179" s="48">
        <f>D180</f>
        <v>-45000</v>
      </c>
      <c r="E179" s="23">
        <f>E180</f>
        <v>406662.8</v>
      </c>
    </row>
    <row r="180" spans="1:5" ht="92.25" customHeight="1">
      <c r="A180" s="33" t="s">
        <v>335</v>
      </c>
      <c r="B180" s="19" t="s">
        <v>336</v>
      </c>
      <c r="C180" s="48">
        <v>300</v>
      </c>
      <c r="D180" s="48">
        <v>-45000</v>
      </c>
      <c r="E180" s="23">
        <v>406662.8</v>
      </c>
    </row>
    <row r="181" spans="1:5" ht="34.5" customHeight="1">
      <c r="A181" s="41" t="s">
        <v>337</v>
      </c>
      <c r="B181" s="19" t="s">
        <v>338</v>
      </c>
      <c r="C181" s="16"/>
      <c r="D181" s="16">
        <f>D182</f>
        <v>0</v>
      </c>
      <c r="E181" s="23">
        <f>E182</f>
        <v>223300</v>
      </c>
    </row>
    <row r="182" spans="1:5" ht="34.5" customHeight="1">
      <c r="A182" s="37" t="s">
        <v>339</v>
      </c>
      <c r="B182" s="19" t="s">
        <v>340</v>
      </c>
      <c r="C182" s="16"/>
      <c r="D182" s="16">
        <f>D183+D184</f>
        <v>0</v>
      </c>
      <c r="E182" s="23">
        <f>E183+E184</f>
        <v>223300</v>
      </c>
    </row>
    <row r="183" spans="1:5" ht="56.25">
      <c r="A183" s="37" t="s">
        <v>341</v>
      </c>
      <c r="B183" s="62" t="s">
        <v>342</v>
      </c>
      <c r="C183" s="16">
        <v>200</v>
      </c>
      <c r="D183" s="16"/>
      <c r="E183" s="23">
        <v>23300</v>
      </c>
    </row>
    <row r="184" spans="1:5" ht="56.25">
      <c r="A184" s="37" t="s">
        <v>343</v>
      </c>
      <c r="B184" s="62" t="s">
        <v>344</v>
      </c>
      <c r="C184" s="16">
        <v>800</v>
      </c>
      <c r="D184" s="16"/>
      <c r="E184" s="23">
        <v>200000</v>
      </c>
    </row>
    <row r="185" spans="1:5" ht="41.25" customHeight="1">
      <c r="A185" s="43" t="s">
        <v>345</v>
      </c>
      <c r="B185" s="19" t="s">
        <v>346</v>
      </c>
      <c r="C185" s="16"/>
      <c r="D185" s="16">
        <f>D186</f>
        <v>0</v>
      </c>
      <c r="E185" s="23">
        <f>E186</f>
        <v>23000</v>
      </c>
    </row>
    <row r="186" spans="1:5" ht="54.75" customHeight="1">
      <c r="A186" s="33" t="s">
        <v>347</v>
      </c>
      <c r="B186" s="19" t="s">
        <v>348</v>
      </c>
      <c r="C186" s="48"/>
      <c r="D186" s="48"/>
      <c r="E186" s="23">
        <v>23000</v>
      </c>
    </row>
    <row r="187" spans="1:5" ht="54.75" customHeight="1">
      <c r="A187" s="43" t="s">
        <v>349</v>
      </c>
      <c r="B187" s="19" t="s">
        <v>350</v>
      </c>
      <c r="C187" s="48"/>
      <c r="D187" s="48">
        <f>D188</f>
        <v>575041.5</v>
      </c>
      <c r="E187" s="23">
        <f>E188</f>
        <v>575041.5</v>
      </c>
    </row>
    <row r="188" spans="1:5" ht="54.75" customHeight="1">
      <c r="A188" s="33" t="s">
        <v>351</v>
      </c>
      <c r="B188" s="19" t="s">
        <v>352</v>
      </c>
      <c r="C188" s="48"/>
      <c r="D188" s="48">
        <f>D189</f>
        <v>575041.5</v>
      </c>
      <c r="E188" s="23">
        <f>E189</f>
        <v>575041.5</v>
      </c>
    </row>
    <row r="189" spans="1:5" ht="84" customHeight="1">
      <c r="A189" s="33" t="s">
        <v>353</v>
      </c>
      <c r="B189" s="19" t="s">
        <v>354</v>
      </c>
      <c r="C189" s="48">
        <v>400</v>
      </c>
      <c r="D189" s="48">
        <v>575041.5</v>
      </c>
      <c r="E189" s="23">
        <v>575041.5</v>
      </c>
    </row>
    <row r="190" spans="1:5" ht="78.75" customHeight="1">
      <c r="A190" s="74" t="s">
        <v>355</v>
      </c>
      <c r="B190" s="15" t="s">
        <v>356</v>
      </c>
      <c r="C190" s="16"/>
      <c r="D190" s="46">
        <f t="shared" ref="D190:E192" si="0">D191</f>
        <v>0</v>
      </c>
      <c r="E190" s="47">
        <f t="shared" si="0"/>
        <v>30000</v>
      </c>
    </row>
    <row r="191" spans="1:5" ht="36.75" customHeight="1">
      <c r="A191" s="73" t="s">
        <v>357</v>
      </c>
      <c r="B191" s="19" t="s">
        <v>358</v>
      </c>
      <c r="C191" s="16"/>
      <c r="D191" s="16">
        <f t="shared" si="0"/>
        <v>0</v>
      </c>
      <c r="E191" s="23">
        <f t="shared" si="0"/>
        <v>30000</v>
      </c>
    </row>
    <row r="192" spans="1:5" ht="36.75" customHeight="1">
      <c r="A192" s="22" t="s">
        <v>359</v>
      </c>
      <c r="B192" s="19" t="s">
        <v>360</v>
      </c>
      <c r="C192" s="16"/>
      <c r="D192" s="16">
        <f t="shared" si="0"/>
        <v>0</v>
      </c>
      <c r="E192" s="23">
        <f t="shared" si="0"/>
        <v>30000</v>
      </c>
    </row>
    <row r="193" spans="1:5" ht="54" customHeight="1">
      <c r="A193" s="22" t="s">
        <v>361</v>
      </c>
      <c r="B193" s="19" t="s">
        <v>362</v>
      </c>
      <c r="C193" s="16">
        <v>200</v>
      </c>
      <c r="D193" s="16"/>
      <c r="E193" s="23">
        <v>30000</v>
      </c>
    </row>
    <row r="194" spans="1:5" ht="75">
      <c r="A194" s="14" t="s">
        <v>363</v>
      </c>
      <c r="B194" s="15" t="s">
        <v>364</v>
      </c>
      <c r="C194" s="16"/>
      <c r="D194" s="46">
        <f>D195+D198+D201</f>
        <v>0</v>
      </c>
      <c r="E194" s="47">
        <f>E195+E198+E201</f>
        <v>1266758</v>
      </c>
    </row>
    <row r="195" spans="1:5" ht="75">
      <c r="A195" s="43" t="s">
        <v>365</v>
      </c>
      <c r="B195" s="19" t="s">
        <v>366</v>
      </c>
      <c r="C195" s="48"/>
      <c r="D195" s="48">
        <f>D196</f>
        <v>0</v>
      </c>
      <c r="E195" s="23">
        <f>E196</f>
        <v>25000</v>
      </c>
    </row>
    <row r="196" spans="1:5" ht="75">
      <c r="A196" s="63" t="s">
        <v>367</v>
      </c>
      <c r="B196" s="19" t="s">
        <v>368</v>
      </c>
      <c r="C196" s="48"/>
      <c r="D196" s="48">
        <f>D197</f>
        <v>0</v>
      </c>
      <c r="E196" s="23">
        <f>E197</f>
        <v>25000</v>
      </c>
    </row>
    <row r="197" spans="1:5" ht="109.5" customHeight="1">
      <c r="A197" s="63" t="s">
        <v>369</v>
      </c>
      <c r="B197" s="19" t="s">
        <v>370</v>
      </c>
      <c r="C197" s="48">
        <v>200</v>
      </c>
      <c r="D197" s="48"/>
      <c r="E197" s="23">
        <v>25000</v>
      </c>
    </row>
    <row r="198" spans="1:5" ht="101.25" customHeight="1">
      <c r="A198" s="18" t="s">
        <v>371</v>
      </c>
      <c r="B198" s="19" t="s">
        <v>372</v>
      </c>
      <c r="C198" s="48"/>
      <c r="D198" s="48">
        <f>-D199</f>
        <v>0</v>
      </c>
      <c r="E198" s="23">
        <f>E199</f>
        <v>22000</v>
      </c>
    </row>
    <row r="199" spans="1:5" ht="95.25" customHeight="1">
      <c r="A199" s="22" t="s">
        <v>373</v>
      </c>
      <c r="B199" s="19" t="s">
        <v>374</v>
      </c>
      <c r="C199" s="48"/>
      <c r="D199" s="48">
        <f>D200</f>
        <v>0</v>
      </c>
      <c r="E199" s="23">
        <f>E200</f>
        <v>22000</v>
      </c>
    </row>
    <row r="200" spans="1:5" ht="117" customHeight="1">
      <c r="A200" s="77" t="s">
        <v>375</v>
      </c>
      <c r="B200" s="19" t="s">
        <v>376</v>
      </c>
      <c r="C200" s="48">
        <v>200</v>
      </c>
      <c r="D200" s="48"/>
      <c r="E200" s="23">
        <v>22000</v>
      </c>
    </row>
    <row r="201" spans="1:5" ht="42" customHeight="1">
      <c r="A201" s="78" t="s">
        <v>377</v>
      </c>
      <c r="B201" s="79" t="s">
        <v>378</v>
      </c>
      <c r="C201" s="48"/>
      <c r="D201" s="48">
        <f>D202</f>
        <v>0</v>
      </c>
      <c r="E201" s="23">
        <f>E202</f>
        <v>1219758</v>
      </c>
    </row>
    <row r="202" spans="1:5" ht="60" customHeight="1">
      <c r="A202" s="49" t="s">
        <v>379</v>
      </c>
      <c r="B202" s="79" t="s">
        <v>380</v>
      </c>
      <c r="C202" s="48"/>
      <c r="D202" s="48">
        <f>D203</f>
        <v>0</v>
      </c>
      <c r="E202" s="23">
        <f>E203</f>
        <v>1219758</v>
      </c>
    </row>
    <row r="203" spans="1:5" ht="27" customHeight="1">
      <c r="A203" s="49" t="s">
        <v>381</v>
      </c>
      <c r="B203" s="79" t="s">
        <v>380</v>
      </c>
      <c r="C203" s="48"/>
      <c r="D203" s="48">
        <f>D204+D205</f>
        <v>0</v>
      </c>
      <c r="E203" s="23">
        <f>E204+E205</f>
        <v>1219758</v>
      </c>
    </row>
    <row r="204" spans="1:5" ht="102" customHeight="1">
      <c r="A204" s="49" t="s">
        <v>382</v>
      </c>
      <c r="B204" s="79" t="s">
        <v>383</v>
      </c>
      <c r="C204" s="48">
        <v>100</v>
      </c>
      <c r="D204" s="48"/>
      <c r="E204" s="23">
        <v>1180878</v>
      </c>
    </row>
    <row r="205" spans="1:5" ht="61.5" customHeight="1">
      <c r="A205" s="49" t="s">
        <v>384</v>
      </c>
      <c r="B205" s="79" t="s">
        <v>383</v>
      </c>
      <c r="C205" s="48">
        <v>200</v>
      </c>
      <c r="D205" s="48"/>
      <c r="E205" s="23">
        <v>38880</v>
      </c>
    </row>
    <row r="206" spans="1:5" ht="56.25">
      <c r="A206" s="80" t="s">
        <v>385</v>
      </c>
      <c r="B206" s="15" t="s">
        <v>386</v>
      </c>
      <c r="C206" s="55"/>
      <c r="D206" s="55">
        <f>D207</f>
        <v>0</v>
      </c>
      <c r="E206" s="47">
        <f>E208</f>
        <v>200000</v>
      </c>
    </row>
    <row r="207" spans="1:5" ht="37.5">
      <c r="A207" s="43" t="s">
        <v>387</v>
      </c>
      <c r="B207" s="19" t="s">
        <v>388</v>
      </c>
      <c r="C207" s="48"/>
      <c r="D207" s="48">
        <f>D208</f>
        <v>0</v>
      </c>
      <c r="E207" s="23">
        <f>E208</f>
        <v>200000</v>
      </c>
    </row>
    <row r="208" spans="1:5" ht="24" customHeight="1">
      <c r="A208" s="63" t="s">
        <v>389</v>
      </c>
      <c r="B208" s="19" t="s">
        <v>390</v>
      </c>
      <c r="C208" s="48"/>
      <c r="D208" s="48">
        <f>D209</f>
        <v>0</v>
      </c>
      <c r="E208" s="23">
        <f>E209</f>
        <v>200000</v>
      </c>
    </row>
    <row r="209" spans="1:5" ht="37.5">
      <c r="A209" s="63" t="s">
        <v>391</v>
      </c>
      <c r="B209" s="19" t="s">
        <v>392</v>
      </c>
      <c r="C209" s="48">
        <v>800</v>
      </c>
      <c r="D209" s="48"/>
      <c r="E209" s="23">
        <v>200000</v>
      </c>
    </row>
    <row r="210" spans="1:5" ht="75" customHeight="1">
      <c r="A210" s="60" t="s">
        <v>393</v>
      </c>
      <c r="B210" s="81" t="s">
        <v>394</v>
      </c>
      <c r="C210" s="55"/>
      <c r="D210" s="55">
        <f t="shared" ref="D210:E212" si="1">D211</f>
        <v>0</v>
      </c>
      <c r="E210" s="82">
        <f t="shared" si="1"/>
        <v>46000</v>
      </c>
    </row>
    <row r="211" spans="1:5" ht="43.5" customHeight="1">
      <c r="A211" s="18" t="s">
        <v>395</v>
      </c>
      <c r="B211" s="19" t="s">
        <v>396</v>
      </c>
      <c r="C211" s="48"/>
      <c r="D211" s="48">
        <f t="shared" si="1"/>
        <v>0</v>
      </c>
      <c r="E211" s="23">
        <f t="shared" si="1"/>
        <v>46000</v>
      </c>
    </row>
    <row r="212" spans="1:5" ht="59.25" customHeight="1">
      <c r="A212" s="83" t="s">
        <v>397</v>
      </c>
      <c r="B212" s="19" t="s">
        <v>398</v>
      </c>
      <c r="C212" s="48"/>
      <c r="D212" s="48">
        <f t="shared" si="1"/>
        <v>0</v>
      </c>
      <c r="E212" s="23">
        <f t="shared" si="1"/>
        <v>46000</v>
      </c>
    </row>
    <row r="213" spans="1:5" ht="58.5" customHeight="1">
      <c r="A213" s="83" t="s">
        <v>399</v>
      </c>
      <c r="B213" s="19" t="s">
        <v>400</v>
      </c>
      <c r="C213" s="48">
        <v>300</v>
      </c>
      <c r="D213" s="48"/>
      <c r="E213" s="23">
        <v>46000</v>
      </c>
    </row>
    <row r="214" spans="1:5" ht="58.5" customHeight="1">
      <c r="A214" s="84" t="s">
        <v>401</v>
      </c>
      <c r="B214" s="15" t="s">
        <v>402</v>
      </c>
      <c r="C214" s="55"/>
      <c r="D214" s="55">
        <f>D215</f>
        <v>0</v>
      </c>
      <c r="E214" s="82">
        <f>E215</f>
        <v>606060.61</v>
      </c>
    </row>
    <row r="215" spans="1:5" ht="37.5" customHeight="1">
      <c r="A215" s="85" t="s">
        <v>403</v>
      </c>
      <c r="B215" s="19" t="s">
        <v>404</v>
      </c>
      <c r="C215" s="48"/>
      <c r="D215" s="48">
        <f>D216</f>
        <v>0</v>
      </c>
      <c r="E215" s="23">
        <f>E216</f>
        <v>606060.61</v>
      </c>
    </row>
    <row r="216" spans="1:5" ht="39" customHeight="1">
      <c r="A216" s="83" t="s">
        <v>405</v>
      </c>
      <c r="B216" s="19" t="s">
        <v>406</v>
      </c>
      <c r="C216" s="48"/>
      <c r="D216" s="48">
        <f>D217+D218</f>
        <v>0</v>
      </c>
      <c r="E216" s="23">
        <f>E217+E218</f>
        <v>606060.61</v>
      </c>
    </row>
    <row r="217" spans="1:5" ht="59.25" customHeight="1">
      <c r="A217" s="83" t="s">
        <v>407</v>
      </c>
      <c r="B217" s="19" t="s">
        <v>408</v>
      </c>
      <c r="C217" s="48">
        <v>200</v>
      </c>
      <c r="D217" s="48"/>
      <c r="E217" s="23"/>
    </row>
    <row r="218" spans="1:5" ht="93.75" customHeight="1">
      <c r="A218" s="83" t="s">
        <v>409</v>
      </c>
      <c r="B218" s="19" t="s">
        <v>410</v>
      </c>
      <c r="C218" s="48">
        <v>400</v>
      </c>
      <c r="D218" s="48"/>
      <c r="E218" s="23">
        <v>606060.61</v>
      </c>
    </row>
    <row r="219" spans="1:5" ht="54.75" customHeight="1">
      <c r="A219" s="84" t="s">
        <v>411</v>
      </c>
      <c r="B219" s="15" t="s">
        <v>412</v>
      </c>
      <c r="C219" s="55"/>
      <c r="D219" s="55">
        <f t="shared" ref="D219:E221" si="2">D220</f>
        <v>0</v>
      </c>
      <c r="E219" s="82">
        <f t="shared" si="2"/>
        <v>236000</v>
      </c>
    </row>
    <row r="220" spans="1:5" ht="82.5" customHeight="1">
      <c r="A220" s="85" t="s">
        <v>413</v>
      </c>
      <c r="B220" s="19" t="s">
        <v>414</v>
      </c>
      <c r="C220" s="48"/>
      <c r="D220" s="48">
        <f t="shared" si="2"/>
        <v>0</v>
      </c>
      <c r="E220" s="23">
        <f t="shared" si="2"/>
        <v>236000</v>
      </c>
    </row>
    <row r="221" spans="1:5" ht="76.5" customHeight="1">
      <c r="A221" s="83" t="s">
        <v>415</v>
      </c>
      <c r="B221" s="19" t="s">
        <v>416</v>
      </c>
      <c r="C221" s="48"/>
      <c r="D221" s="48">
        <f t="shared" si="2"/>
        <v>0</v>
      </c>
      <c r="E221" s="23">
        <f t="shared" si="2"/>
        <v>236000</v>
      </c>
    </row>
    <row r="222" spans="1:5" ht="80.25" customHeight="1">
      <c r="A222" s="83" t="s">
        <v>417</v>
      </c>
      <c r="B222" s="19" t="s">
        <v>418</v>
      </c>
      <c r="C222" s="48">
        <v>200</v>
      </c>
      <c r="D222" s="48"/>
      <c r="E222" s="23">
        <v>236000</v>
      </c>
    </row>
    <row r="223" spans="1:5" ht="80.25" customHeight="1">
      <c r="A223" s="84" t="s">
        <v>419</v>
      </c>
      <c r="B223" s="15" t="s">
        <v>420</v>
      </c>
      <c r="C223" s="55"/>
      <c r="D223" s="55">
        <f t="shared" ref="D223:E225" si="3">D224</f>
        <v>0</v>
      </c>
      <c r="E223" s="82">
        <f t="shared" si="3"/>
        <v>2388</v>
      </c>
    </row>
    <row r="224" spans="1:5" ht="53.25" customHeight="1">
      <c r="A224" s="85" t="s">
        <v>421</v>
      </c>
      <c r="B224" s="19" t="s">
        <v>422</v>
      </c>
      <c r="C224" s="48"/>
      <c r="D224" s="48">
        <f t="shared" si="3"/>
        <v>0</v>
      </c>
      <c r="E224" s="23">
        <f t="shared" si="3"/>
        <v>2388</v>
      </c>
    </row>
    <row r="225" spans="1:5" ht="53.25" customHeight="1">
      <c r="A225" s="83" t="s">
        <v>423</v>
      </c>
      <c r="B225" s="19" t="s">
        <v>424</v>
      </c>
      <c r="C225" s="48"/>
      <c r="D225" s="48">
        <f t="shared" si="3"/>
        <v>0</v>
      </c>
      <c r="E225" s="23">
        <f t="shared" si="3"/>
        <v>2388</v>
      </c>
    </row>
    <row r="226" spans="1:5" ht="71.25" customHeight="1">
      <c r="A226" s="83" t="s">
        <v>425</v>
      </c>
      <c r="B226" s="19" t="s">
        <v>426</v>
      </c>
      <c r="C226" s="48">
        <v>200</v>
      </c>
      <c r="D226" s="48"/>
      <c r="E226" s="23">
        <v>2388</v>
      </c>
    </row>
    <row r="227" spans="1:5" ht="71.25" customHeight="1">
      <c r="A227" s="84" t="s">
        <v>427</v>
      </c>
      <c r="B227" s="15" t="s">
        <v>428</v>
      </c>
      <c r="C227" s="55"/>
      <c r="D227" s="55">
        <f t="shared" ref="D227:E229" si="4">D228</f>
        <v>0</v>
      </c>
      <c r="E227" s="82">
        <f t="shared" si="4"/>
        <v>18500</v>
      </c>
    </row>
    <row r="228" spans="1:5" ht="59.25" customHeight="1">
      <c r="A228" s="85" t="s">
        <v>429</v>
      </c>
      <c r="B228" s="19" t="s">
        <v>430</v>
      </c>
      <c r="C228" s="48"/>
      <c r="D228" s="48">
        <f t="shared" si="4"/>
        <v>0</v>
      </c>
      <c r="E228" s="23">
        <f t="shared" si="4"/>
        <v>18500</v>
      </c>
    </row>
    <row r="229" spans="1:5" ht="60.75" customHeight="1">
      <c r="A229" s="83" t="s">
        <v>431</v>
      </c>
      <c r="B229" s="19" t="s">
        <v>432</v>
      </c>
      <c r="C229" s="48"/>
      <c r="D229" s="48">
        <f t="shared" si="4"/>
        <v>0</v>
      </c>
      <c r="E229" s="23">
        <f t="shared" si="4"/>
        <v>18500</v>
      </c>
    </row>
    <row r="230" spans="1:5" ht="35.25" customHeight="1">
      <c r="A230" s="42" t="s">
        <v>433</v>
      </c>
      <c r="B230" s="19" t="s">
        <v>434</v>
      </c>
      <c r="C230" s="48">
        <v>200</v>
      </c>
      <c r="D230" s="48"/>
      <c r="E230" s="23">
        <v>18500</v>
      </c>
    </row>
    <row r="231" spans="1:5" ht="56.25">
      <c r="A231" s="86" t="s">
        <v>435</v>
      </c>
      <c r="B231" s="15" t="s">
        <v>436</v>
      </c>
      <c r="C231" s="55"/>
      <c r="D231" s="55">
        <f>D232+D233+D234+D235+D236</f>
        <v>0</v>
      </c>
      <c r="E231" s="82">
        <f>SUM(E232:E236)</f>
        <v>873212</v>
      </c>
    </row>
    <row r="232" spans="1:5" ht="54.75" customHeight="1">
      <c r="A232" s="33" t="s">
        <v>437</v>
      </c>
      <c r="B232" s="19" t="s">
        <v>438</v>
      </c>
      <c r="C232" s="48">
        <v>800</v>
      </c>
      <c r="D232" s="48"/>
      <c r="E232" s="23">
        <v>19660</v>
      </c>
    </row>
    <row r="233" spans="1:5" ht="54.75" customHeight="1">
      <c r="A233" s="22" t="s">
        <v>439</v>
      </c>
      <c r="B233" s="19" t="s">
        <v>440</v>
      </c>
      <c r="C233" s="87">
        <v>200</v>
      </c>
      <c r="D233" s="87"/>
      <c r="E233" s="23"/>
    </row>
    <row r="234" spans="1:5" ht="103.5" customHeight="1">
      <c r="A234" s="88" t="s">
        <v>441</v>
      </c>
      <c r="B234" s="19" t="s">
        <v>442</v>
      </c>
      <c r="C234" s="57">
        <v>100</v>
      </c>
      <c r="D234" s="89"/>
      <c r="E234" s="23">
        <v>691106</v>
      </c>
    </row>
    <row r="235" spans="1:5" ht="56.25">
      <c r="A235" s="88" t="s">
        <v>443</v>
      </c>
      <c r="B235" s="19" t="s">
        <v>442</v>
      </c>
      <c r="C235" s="57">
        <v>200</v>
      </c>
      <c r="D235" s="89"/>
      <c r="E235" s="23">
        <v>4330</v>
      </c>
    </row>
    <row r="236" spans="1:5" ht="53.25" customHeight="1">
      <c r="A236" s="22" t="s">
        <v>444</v>
      </c>
      <c r="B236" s="90" t="s">
        <v>445</v>
      </c>
      <c r="C236" s="16">
        <v>200</v>
      </c>
      <c r="D236" s="16"/>
      <c r="E236" s="91">
        <v>158116</v>
      </c>
    </row>
    <row r="237" spans="1:5" ht="15.75">
      <c r="A237" s="92" t="s">
        <v>446</v>
      </c>
      <c r="B237" s="93"/>
      <c r="C237" s="94"/>
      <c r="D237" s="95">
        <f>D10+D71+D98+D107+D123+D133+D152+D170+D190+D194+D206+D210+D214+D219+D223+D231</f>
        <v>3757265.74</v>
      </c>
      <c r="E237" s="95">
        <f>E10+E71+E98+E107+E123+E133+E152+E170+E190+E194+E206+E231+E210+E214+E219+E223+E227</f>
        <v>148411147.71000001</v>
      </c>
    </row>
    <row r="241" spans="5:5">
      <c r="E241" s="96"/>
    </row>
  </sheetData>
  <mergeCells count="6">
    <mergeCell ref="D8:D9"/>
    <mergeCell ref="A5:C6"/>
    <mergeCell ref="A7:C7"/>
    <mergeCell ref="A8:A9"/>
    <mergeCell ref="B8:B9"/>
    <mergeCell ref="C8:C9"/>
  </mergeCells>
  <pageMargins left="0.70833333333333304" right="0.17013888888888901" top="0.27013888888888898" bottom="0.45" header="0.51180555555555496" footer="0.51180555555555496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Buh_8</dc:creator>
  <dc:description/>
  <cp:lastModifiedBy>zhiborkina</cp:lastModifiedBy>
  <cp:revision>10</cp:revision>
  <cp:lastPrinted>2021-12-16T13:30:39Z</cp:lastPrinted>
  <dcterms:created xsi:type="dcterms:W3CDTF">2008-10-31T06:19:29Z</dcterms:created>
  <dcterms:modified xsi:type="dcterms:W3CDTF">2021-12-19T10:46:09Z</dcterms:modified>
  <dc:language>ru-RU</dc:language>
</cp:coreProperties>
</file>