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приложение 8" sheetId="1" r:id="rId1"/>
  </sheets>
  <externalReferences>
    <externalReference r:id="rId2"/>
  </externalReferenc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182" i="1"/>
  <c r="G182"/>
  <c r="H181"/>
  <c r="G181"/>
  <c r="H179"/>
  <c r="G179"/>
  <c r="H178"/>
  <c r="G178"/>
  <c r="H174"/>
  <c r="G174"/>
  <c r="H172"/>
  <c r="G172"/>
  <c r="H169"/>
  <c r="G169"/>
  <c r="H166"/>
  <c r="G166"/>
  <c r="H165"/>
  <c r="G165"/>
  <c r="H157"/>
  <c r="H156" s="1"/>
  <c r="G156"/>
  <c r="H153"/>
  <c r="G153"/>
  <c r="H143"/>
  <c r="G143"/>
  <c r="G141"/>
  <c r="H140"/>
  <c r="H137" s="1"/>
  <c r="H136" s="1"/>
  <c r="G137"/>
  <c r="G136"/>
  <c r="H135"/>
  <c r="H131"/>
  <c r="H130"/>
  <c r="H129"/>
  <c r="H128"/>
  <c r="H127"/>
  <c r="H126" s="1"/>
  <c r="G126"/>
  <c r="H125"/>
  <c r="H122"/>
  <c r="H119" s="1"/>
  <c r="H115" s="1"/>
  <c r="G119"/>
  <c r="H116"/>
  <c r="G116"/>
  <c r="G115"/>
  <c r="H112"/>
  <c r="G112"/>
  <c r="H110"/>
  <c r="G110"/>
  <c r="H108"/>
  <c r="G108"/>
  <c r="H103"/>
  <c r="G103"/>
  <c r="H101"/>
  <c r="G101"/>
  <c r="H99"/>
  <c r="G99"/>
  <c r="H97"/>
  <c r="G97"/>
  <c r="H96"/>
  <c r="G96"/>
  <c r="H94"/>
  <c r="G94"/>
  <c r="H92"/>
  <c r="H90"/>
  <c r="G90"/>
  <c r="G46" s="1"/>
  <c r="H83"/>
  <c r="G83"/>
  <c r="H77"/>
  <c r="G77"/>
  <c r="H70"/>
  <c r="H69"/>
  <c r="H57" s="1"/>
  <c r="H46" s="1"/>
  <c r="G57"/>
  <c r="H47"/>
  <c r="G47"/>
  <c r="G44"/>
  <c r="H42"/>
  <c r="H41" s="1"/>
  <c r="G41"/>
  <c r="H39"/>
  <c r="G39"/>
  <c r="H32"/>
  <c r="G32"/>
  <c r="H28"/>
  <c r="G28"/>
  <c r="H27"/>
  <c r="H26"/>
  <c r="H25" s="1"/>
  <c r="H24" s="1"/>
  <c r="G25"/>
  <c r="G24"/>
  <c r="G9" s="1"/>
  <c r="G186" s="1"/>
  <c r="H19"/>
  <c r="H16"/>
  <c r="H13"/>
  <c r="H10"/>
  <c r="G10"/>
  <c r="H9" l="1"/>
  <c r="H186" s="1"/>
</calcChain>
</file>

<file path=xl/sharedStrings.xml><?xml version="1.0" encoding="utf-8"?>
<sst xmlns="http://schemas.openxmlformats.org/spreadsheetml/2006/main" count="625" uniqueCount="316">
  <si>
    <t>приложению №8</t>
  </si>
  <si>
    <t xml:space="preserve">   к решению  Совета Лухского муниципального  района</t>
  </si>
  <si>
    <t xml:space="preserve">"О районном бюджете  на 2021 год и плановый период 2022 и 2023 годов" </t>
  </si>
  <si>
    <t>Ведомственная структура расходов районного бюджета на 2021 год</t>
  </si>
  <si>
    <t>Наименование</t>
  </si>
  <si>
    <t>Код грбс</t>
  </si>
  <si>
    <t>раздел</t>
  </si>
  <si>
    <t>подраз-дел</t>
  </si>
  <si>
    <t>Целевая статья</t>
  </si>
  <si>
    <t>Вид расхо-дов</t>
  </si>
  <si>
    <t>Сумма 2021 год по грбс</t>
  </si>
  <si>
    <t>руб.</t>
  </si>
  <si>
    <t>Главный распорядитель бюджетных средств - Комитет по управлению муниципальным имуществом  и земельным отношениям Лухского муниципального района</t>
  </si>
  <si>
    <t>О41</t>
  </si>
  <si>
    <t xml:space="preserve"> Другие общегосударственные вопросы</t>
  </si>
  <si>
    <t>О1</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</si>
  <si>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</si>
  <si>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</si>
  <si>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(Закупка товаров, работ и услуг для государственных (муниципальных) нужд).</t>
  </si>
  <si>
    <t>02 1 01 00180</t>
  </si>
  <si>
    <t>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 (Иные бюджетные ассигнования).</t>
  </si>
  <si>
    <t>02 1 01 00180</t>
  </si>
  <si>
    <t xml:space="preserve"> 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</si>
  <si>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02 1 01 00190</t>
  </si>
  <si>
    <t>Расходы бюджетного учреждения «Лухский многофункциональный центр предоставления государственных и муниципальных услуг». (Предоставление субсидий бюджетным, автономным учреждениям и иным некоммерческим организациям).</t>
  </si>
  <si>
    <t>02 2 01 00200</t>
  </si>
  <si>
    <t>Софинансирование расходов по обеспечению функционирования многофункциональных центров предоставления государственных и муниципальных услуг.(Предоставление субсидий бюджетным, автономным учреждениям и иным некоммерческим организациям).</t>
  </si>
  <si>
    <t>02 2 01 82910</t>
  </si>
  <si>
    <t>Проведение  ремонта  и содержание имущества находящегося в муниципальной собственности Лухского муниципального района(Закупка товаров, работ и услуг для государственных (муниципальных) нужд).</t>
  </si>
  <si>
    <t>02 3 01 00210</t>
  </si>
  <si>
    <t>Проведение учёта имущества, находящегося в муниципальной собственности Лухского муниципального района (Закупка товаров, работ и услуг для государственных (муниципальных) нужд).</t>
  </si>
  <si>
    <t>02 3 01 00220</t>
  </si>
  <si>
    <t xml:space="preserve"> 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района(Закупка товаров, работ и услуг для государственных (муниципальных) нужд).</t>
  </si>
  <si>
    <t>02 3 02 00610</t>
  </si>
  <si>
    <t>Резервные фонды  администрации Лухского муниципального района. (Закупка товаров, работ и услуг для государственных (муниципальных) нужд).</t>
  </si>
  <si>
    <t>11 2 01 20010</t>
  </si>
  <si>
    <t>Планировка территории и проведение комплексных кадастровых работ на территории Лухского муниципального района Ивановской области.(Закупка товаров, работ и услуг для государственных (муниципальных) нужд)</t>
  </si>
  <si>
    <t xml:space="preserve">17 1 01 00780 </t>
  </si>
  <si>
    <t>Расходы на проведение комплексных кадастровых работ на территории Ивановской области.(Закупка товаров, работ и услуг для государственных (муниципальных) нужд)</t>
  </si>
  <si>
    <t xml:space="preserve">17 1 01 L5110 </t>
  </si>
  <si>
    <t>Расходы на исполнение судебных актов Лухского муниципального района(Закупка товаров, работ и услуг для государственных (муниципальных) нужд)</t>
  </si>
  <si>
    <t>40 9 00 90030</t>
  </si>
  <si>
    <t>Национальная экономика</t>
  </si>
  <si>
    <t>04</t>
  </si>
  <si>
    <t>00</t>
  </si>
  <si>
    <t>Сельское хозяйство и рыболовство</t>
  </si>
  <si>
    <t>05</t>
  </si>
  <si>
    <t>Осуществление отдельных государственных полномочий в области обращения с животными в части организации мероприятий при осуществлении деятельности по обращению с животными      без владельцев(Закупка товаров, работ и услуг для государственных (муниципальных) нужд).</t>
  </si>
  <si>
    <r>
      <rPr>
        <sz val="14"/>
        <rFont val="Times New Roman"/>
        <family val="1"/>
        <charset val="204"/>
      </rPr>
      <t>03 1 01 80370</t>
    </r>
    <r>
      <rPr>
        <sz val="14"/>
        <color rgb="FF000000"/>
        <rFont val="Times New Roman"/>
        <family val="1"/>
        <charset val="204"/>
      </rPr>
      <t xml:space="preserve"> </t>
    </r>
  </si>
  <si>
    <t>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организации проведения мероприятий по содержанию сибиреязвенных скотомогильников.(Закупка товаров, работ и услуг для обеспечения  государственных (муниципальных) нужд).</t>
  </si>
  <si>
    <t xml:space="preserve">03 1 01 82400 </t>
  </si>
  <si>
    <t>Доржное хозяйство (дорожные фонды)</t>
  </si>
  <si>
    <t>О4</t>
  </si>
  <si>
    <t>О9</t>
  </si>
  <si>
    <t xml:space="preserve">Развитие автомобильных дорог общего пользования местного значения Лухского муниципального района Ивановской области.(Закупка товаров, работ и услуг для обеспечения государственных (муниципальных) нужд). </t>
  </si>
  <si>
    <t>05 1 01 00270</t>
  </si>
  <si>
    <t xml:space="preserve"> Расходы на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(Закупка товаров, работ и услуг для государственных (муниципальных) нужд)</t>
  </si>
  <si>
    <t xml:space="preserve">05 1 01 S0510 </t>
  </si>
  <si>
    <t>Расходы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ремонт.(Капитальные вложения в объекты государственной (муниципальной) собственности).</t>
  </si>
  <si>
    <t xml:space="preserve">05 1 01 S0520 </t>
  </si>
  <si>
    <t>Жилищно - коммунальное хозяйство</t>
  </si>
  <si>
    <t>О5</t>
  </si>
  <si>
    <t>О2</t>
  </si>
  <si>
    <t>Проектирование поселкового газопровода п.Лух Ивановской области(Закупка товаров, работ и услуг для государственных (муниципальных) нужд)</t>
  </si>
  <si>
    <t>15 1 01 00750</t>
  </si>
  <si>
    <t>Расходы на разработку(корректировку) проектной документации и газификацию населённых пунктов , объектов социальной инфраструктуры Лухского муниципального района (Бюджетные инвестиции в объекты капитального строительства государственной (муниципальной) собственности)</t>
  </si>
  <si>
    <t>15 1 01 S2990</t>
  </si>
  <si>
    <t>Расходы на тепло - и водоснабжение поселений, входящих в состав Лухского муниципального района (Иные бюджетные ассигнования)</t>
  </si>
  <si>
    <t xml:space="preserve">02 4 01 00820 </t>
  </si>
  <si>
    <t>Осуществление переданных полномочий Лухского городского поселения по решению вопросов местного значения по реализации мероприятий по модернизации объектов коммунальной инфраструктуры Лухского городского поселения.(Иные бюджетные ассигнования).</t>
  </si>
  <si>
    <t xml:space="preserve">02 4 01 00830 </t>
  </si>
  <si>
    <t>Реализация мероприятий по модернизации объектов коммунальной инфраструктуры</t>
  </si>
  <si>
    <t>02 4 02 S6800</t>
  </si>
  <si>
    <t>Охрана объектов растительного и животного мира и среды их обитания</t>
  </si>
  <si>
    <t>О6</t>
  </si>
  <si>
    <t>О3</t>
  </si>
  <si>
    <t>Расходы на разработку проектной документации на строительство жилья, строительство, реконструкцию и капитальный ремонт объектов социальной и инженерной инфраструктуры, благоустройство общественных территорий.(Закупка товаров, работ и услуг для обеспечения государственных (муниципальных) нужд).</t>
  </si>
  <si>
    <t>03 1 01 S6200</t>
  </si>
  <si>
    <t>Другие вопросы в области охраны окружающей среды</t>
  </si>
  <si>
    <t>Организация утилизации и переработки бытовых и промышленных отходов на территории Лухского муниципального района. (Закупка товаров, работ и услуг для государственных (муниципальных) нужд).</t>
  </si>
  <si>
    <t>03 1 01 00230</t>
  </si>
  <si>
    <t>Организация проведения мероприятий по особо охраняемым природным территориям Лухского муниципального района. (Закупка товаров, работ и услуг для государственных (муниципальных) нужд).</t>
  </si>
  <si>
    <t>03 1 01 00730</t>
  </si>
  <si>
    <t xml:space="preserve"> 
Другие вопросы в области здравоохранения</t>
  </si>
  <si>
    <t>Расходы на создание условий для оказания медицинской помощи населению на территории муниципального района (Иные бюджетные ассигнования)</t>
  </si>
  <si>
    <t>08 4 01 00870</t>
  </si>
  <si>
    <t>Главный распорядитель бюджетных средств - Отдел образования Лухского муниципального района</t>
  </si>
  <si>
    <t>О42</t>
  </si>
  <si>
    <t>Дошкольное образование</t>
  </si>
  <si>
    <t>О7</t>
  </si>
  <si>
    <t>Расходы  детских дошкольных учреждений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</si>
  <si>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01 1 01 00010</t>
  </si>
  <si>
    <t>Расходы  детских дошкольных учреждений Лухского муниципального района.(Закупка товаров, работ и услуг для государственных (муниципальных) нужд)</t>
  </si>
  <si>
    <t>01 1 01 00010</t>
  </si>
  <si>
    <t>Расходы  детских дошкольных учреждений Лухского муниципального района. (Иные бюджетные ассигнования)</t>
  </si>
  <si>
    <t>Укрепление материально-технической базы детских дошкольных учреждений Лухского муниципального районаза счёт средств местного бюджета (Закупка товаров, работ и услуг для государственных (муниципальных) нужд).</t>
  </si>
  <si>
    <t>01 101 00020</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</si>
  <si>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</si>
  <si>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01 1 01 00030</t>
  </si>
  <si>
    <r>
      <rPr>
        <sz val="14"/>
        <color rgb="FF000000"/>
        <rFont val="Times New Roman"/>
        <family val="1"/>
        <charset val="204"/>
      </rPr>
      <t>Осуществление переданных органам местного самоуправления государственных полномочий Ивановской области по присмотру и уходу за детьми-сиротами и детьми, оставшимися без попечения родителей, детьми-инвалидами в муниципальных дошкольных образовательных организациях и детьми, нуждающимися в длительном лечении, в муниципальных дошкольных образовательных организациях, осуществляющих оздоровление.</t>
    </r>
    <r>
      <rPr>
        <sz val="14"/>
        <rFont val="Times New Roman"/>
        <family val="1"/>
        <charset val="204"/>
      </rPr>
      <t>(Закупка товаров, работ и услуг для государственных (муниципальных) нужд).</t>
    </r>
  </si>
  <si>
    <r>
      <rPr>
        <sz val="14"/>
        <rFont val="Times New Roman"/>
        <family val="1"/>
        <charset val="204"/>
      </rPr>
      <t>01 1 01 </t>
    </r>
    <r>
      <rPr>
        <sz val="14"/>
        <color rgb="FF000000"/>
        <rFont val="Times New Roman"/>
        <family val="1"/>
        <charset val="204"/>
      </rPr>
      <t>80100</t>
    </r>
  </si>
  <si>
    <r>
      <rPr>
        <sz val="14"/>
        <color rgb="FF000000"/>
        <rFont val="Times New Roman"/>
        <family val="1"/>
        <charset val="204"/>
      </rPr>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t>
    </r>
    <r>
      <rPr>
        <sz val="14"/>
        <rFont val="Times New Roman"/>
        <family val="1"/>
        <charset val="204"/>
      </rPr>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r>
  </si>
  <si>
    <r>
      <rPr>
        <sz val="14"/>
        <rFont val="Times New Roman"/>
        <family val="1"/>
        <charset val="204"/>
      </rPr>
      <t>01 1 01 </t>
    </r>
    <r>
      <rPr>
        <sz val="14"/>
        <color rgb="FF000000"/>
        <rFont val="Times New Roman"/>
        <family val="1"/>
        <charset val="204"/>
      </rPr>
      <t xml:space="preserve">80170 </t>
    </r>
  </si>
  <si>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 (Закупка товаров, работ и услуг для государственных (муниципальных) нужд).</t>
  </si>
  <si>
    <t>Укрепление материально-технической базы муниципальных образовательных организаций Ивановской области   (Закупка товаров, работ и услуг для обеспечения государственных (муниципальных) нужд)(Бюджетные инвестиции в объекты капитального строительства государственной (муниципальной) собственности).</t>
  </si>
  <si>
    <t>01 1 01 S1950</t>
  </si>
  <si>
    <t>Общее образование</t>
  </si>
  <si>
    <t>Расходы подведомственных учреждений общего образования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</si>
  <si>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01 2 01 00040 </t>
  </si>
  <si>
    <t>Расходы подведомственных учреждений общего образования Лухского муниципального района.(Закупка товаров, работ и услуг для государственных (муниципальных) нужд).</t>
  </si>
  <si>
    <t>01 2 01 00040</t>
  </si>
  <si>
    <t>Расходы подведомственных учреждений общего образования Лухского муниципального района.(Предоставление субсидий бюджетным, автономным учреждениям и иным некоммерческим организациям).</t>
  </si>
  <si>
    <t>01 2 01 00040</t>
  </si>
  <si>
    <t>Расходы подведомственных учреждений общего образования Лухского муниципального района.(Иные бюджетные ассигнования)</t>
  </si>
  <si>
    <t xml:space="preserve">01 2 01 00040 </t>
  </si>
  <si>
    <t>Укрепление материально-технической базы образовательных организаций  Лухского муниципального района за счёт средств местного бюджета.(Закупка товаров, работ и услуг для государственных (муниципальных) нужд).</t>
  </si>
  <si>
    <t xml:space="preserve">01 2 01 00050 </t>
  </si>
  <si>
    <t>Укрепление материально-технической базы образовательных организаций  Лухского муниципального района за счёт средств местного бюджета.(Предоставление субсидий бюджетным, автономным учреждениям и иным некоммерческим организациям)</t>
  </si>
  <si>
    <t xml:space="preserve">01 201 00050 </t>
  </si>
  <si>
    <t>Пожарная безопасность образовательных учреждений Лухского муниципального района. (Закупка товаров, работ и услуг для государственных (муниципальных) нужд)</t>
  </si>
  <si>
    <t xml:space="preserve">01 2 01 00060 </t>
  </si>
  <si>
    <t>Пожарная безопасность образовательных учреждений   Лухского муниципального района (Предоставление субсидий бюджетным, автономным учреждениям и иным некоммерческим организациям).</t>
  </si>
  <si>
    <t>Финансирование мероприятий по организации питания обучающихся  1-4классов в муниципальных общеобразовательных учреждениях Лухского муниципального района за счёт средств местного бюджета .  (Закупка товаров, работ и услуг для обеспечения государственных (муниципальных) нужд).</t>
  </si>
  <si>
    <t xml:space="preserve">01 2 01 00080 </t>
  </si>
  <si>
    <t xml:space="preserve"> Финансирование мероприятий по организации питания обучающихся  1-4классов в муниципальных общеобразовательных учреждениях Лухского муниципального района за счёт средств местного бюджета . (Предоставление субсидий бюджетным, автономным учреждениям и иным некоммерческим организациям).</t>
  </si>
  <si>
    <r>
      <rPr>
        <sz val="14"/>
        <rFont val="Times New Roman"/>
        <family val="1"/>
        <charset val="204"/>
      </rPr>
      <t>01 2 01 0</t>
    </r>
    <r>
      <rPr>
        <sz val="14"/>
        <color rgb="FF000000"/>
        <rFont val="Times New Roman"/>
        <family val="1"/>
        <charset val="204"/>
      </rPr>
      <t xml:space="preserve">0080 </t>
    </r>
  </si>
  <si>
    <t>Расходы на установку спортивной полщадки на территории Лухской школы.(Предоставление субсидий бюджетным, автономным учреждениям и иным некоммерческим организациям)</t>
  </si>
  <si>
    <r>
      <rPr>
        <sz val="14"/>
        <rFont val="Times New Roman"/>
        <family val="1"/>
        <charset val="204"/>
      </rPr>
      <t>01 2 01 0</t>
    </r>
    <r>
      <rPr>
        <sz val="14"/>
        <color rgb="FF000000"/>
        <rFont val="Times New Roman"/>
        <family val="1"/>
        <charset val="204"/>
      </rPr>
      <t xml:space="preserve">0850 </t>
    </r>
  </si>
  <si>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</si>
  <si>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01 2 01 53031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</si>
  <si>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организаций.(Предоставление субсидий бюджетным, автономным учреждениям и иным некоммерческим организациям)</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</si>
  <si>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</si>
  <si>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rPr>
        <sz val="14"/>
        <rFont val="Times New Roman"/>
        <family val="1"/>
        <charset val="204"/>
      </rPr>
      <t xml:space="preserve">01 2 01 </t>
    </r>
    <r>
      <rPr>
        <sz val="14"/>
        <color rgb="FF000000"/>
        <rFont val="Times New Roman"/>
        <family val="1"/>
        <charset val="204"/>
      </rPr>
      <t xml:space="preserve">80150 </t>
    </r>
  </si>
  <si>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услуг).(Закупка товаров, работ и услуг для государственных (муниципальных) нужд).</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</si>
  <si>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в муниципальных общеобразовательных организациях, включая расходы на оплату труда, приобретение учебников и учебных пособий, средств обучения, игр и игрушек (за исключением расходов на содержание зданий и оплату коммунальных услуг).(Предоставление субсидий бюджетным, автономным учреждениям и иным некоммерческим организациям).</t>
  </si>
  <si>
    <t>600</t>
  </si>
  <si>
    <t>-59489,38</t>
  </si>
  <si>
    <t>Укрепление материально-технической базы муниципальных образовательных организаций Ивановской области  (Предоставление субсидий бюджетным, автономным учреждениям и иным некоммерческим организациям).</t>
  </si>
  <si>
    <t>01 2 01 S1950</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</si>
  <si>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Лухского муниципального района.(Закупка товаров, работ и услуг для обеспечения государственных (муниципальных) нужд)</t>
  </si>
  <si>
    <t xml:space="preserve">01 2 01 L3041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</si>
  <si>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Лухского муниципального района.(Предоставление субсидий бюджетным, автономным учреждениям и иным некоммерческим организациям)</t>
  </si>
  <si>
    <t>Дополнительное образование детей</t>
  </si>
  <si>
    <t>Расходы учреждений по внешкольной работе с детьми  ЦВР в Лухском муниципальном районе(Расходы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</si>
  <si>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01 3 01 00090</t>
  </si>
  <si>
    <t>100</t>
  </si>
  <si>
    <t>52215,24</t>
  </si>
  <si>
    <t>Расходы учреждений по внешкольной работе с детьми  ЦВР в Лухском муниципальном районе(Закупка товаров, работ и услуг для государственных (муниципальных) нужд)</t>
  </si>
  <si>
    <t>01 301 00090</t>
  </si>
  <si>
    <t>200</t>
  </si>
  <si>
    <t>137792,97</t>
  </si>
  <si>
    <t>Расходы учреждений по внешкольной работе с детьми  ЦВР в Лухском муниципальном районе(Иные бюджетные ассигнования)</t>
  </si>
  <si>
    <t>800</t>
  </si>
  <si>
    <t>-500</t>
  </si>
  <si>
    <t>Расходы, связанные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</si>
  <si>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01 3 01 S1420  </t>
  </si>
  <si>
    <t>Софинансирование расходов,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</si>
  <si>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01 3 01 81420  </t>
  </si>
  <si>
    <t>Молодежная политика и оздоровление детей</t>
  </si>
  <si>
    <t>Мероприятия  по обеспечению отдыха, оздоровления и занятости детей на территории Лухского муниципального района  (Предоставление субсидий бюджетным, автономным учреждениям и иным некоммерческим организациям)</t>
  </si>
  <si>
    <t>01 6 01 00150</t>
  </si>
  <si>
    <t>Расходы на организацию отдыха детей в каникулярное время в части организации двухразового питания в лагерях дневного пребывания.(Закупка товаров, работ и услуг для государственных (муниципальных) нужд).</t>
  </si>
  <si>
    <t>01 6 01S0190</t>
  </si>
  <si>
    <t>Расходы на организацию отдыха детей в каникулярное время в части организации двухразового питания в лагерях дневного пребывания.(Предоставление субсидий бюджетным, автономным учреждениям и иным некоммерческим организациям)</t>
  </si>
  <si>
    <t>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 (Закупка товаров, работ и услуг для государственных (муниципальных) нужд)</t>
  </si>
  <si>
    <t>07</t>
  </si>
  <si>
    <t>01 6 01 80200</t>
  </si>
  <si>
    <t xml:space="preserve">Осуществление переданных государственных полномочий по организации двухразового питания детей-сирот и детей, находящихся в трудной жизненной ситуации, в лагерях дневного пребывания(Предоставление субсидий бюджетным, автономным учреждениям и иным некоммерческим организациям). </t>
  </si>
  <si>
    <t>Другие вопросы в области образования</t>
  </si>
  <si>
    <t>Расходы централизованной бухгалтерии отдела образования администрации Лухского муниципального района (Предоставление субсидий бюджетным, автономным учреждениям и иным некоммерческим организациям).</t>
  </si>
  <si>
    <t>01 5 01 00140</t>
  </si>
  <si>
    <t>647800</t>
  </si>
  <si>
    <t>Охрана семьи и детства</t>
  </si>
  <si>
    <t>1О</t>
  </si>
  <si>
    <t>-30657,18</t>
  </si>
  <si>
    <r>
      <rPr>
        <sz val="14"/>
        <color rgb="FF000000"/>
        <rFont val="Times New Roman"/>
        <family val="1"/>
        <charset val="204"/>
      </rPr>
      <t>Осуществление переданных органам местного самоуправления государственных полномочий Ивановской области по выплате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r>
    <r>
      <rPr>
        <sz val="14"/>
        <rFont val="Times New Roman"/>
        <family val="1"/>
        <charset val="204"/>
      </rPr>
      <t>(Социальное обеспечение и иные выплаты населению).</t>
    </r>
  </si>
  <si>
    <r>
      <rPr>
        <sz val="14"/>
        <rFont val="Times New Roman"/>
        <family val="1"/>
        <charset val="204"/>
      </rPr>
      <t>01 1 01 </t>
    </r>
    <r>
      <rPr>
        <sz val="14"/>
        <color rgb="FF000000"/>
        <rFont val="Times New Roman"/>
        <family val="1"/>
        <charset val="204"/>
      </rPr>
      <t xml:space="preserve">80110 </t>
    </r>
  </si>
  <si>
    <t>Другие вопросы в области физической культуры и спорта</t>
  </si>
  <si>
    <t>Мероприятия в области здравоохранения, спорта и физической культуры, туризма в Лухском муниципальном районе.(Закупка товаров, работ и услуг для государственных (муниципальных) нужд).</t>
  </si>
  <si>
    <t>01 7 01 00160</t>
  </si>
  <si>
    <t>Главный распорядитель бюджетных средств - Финансовый отдел администрации Лухского муниципального района</t>
  </si>
  <si>
    <t>О43</t>
  </si>
  <si>
    <t>Судебная система</t>
  </si>
  <si>
    <t>Составление (изменение) списков кандидатов в присяжные заседатели федеральных судов общей юрисдикции в Российской Федерации (межбюджетные трансферты)</t>
  </si>
  <si>
    <t>40 9 00 51200</t>
  </si>
  <si>
    <t>Резервные фонды</t>
  </si>
  <si>
    <t>Транспорт</t>
  </si>
  <si>
    <t>О8</t>
  </si>
  <si>
    <t>Иные межбюджетные трансферты бюджетам поселений из бюджета муниципального района  на осуществление части полномочий  по созданию условий  для  предоставления  транспортных услуг населению и организация транспортного обслуживания населения в границах  поселений Лухского муниципального района.(Межбюджетные трансферты).</t>
  </si>
  <si>
    <t>О2 3 02 60020</t>
  </si>
  <si>
    <t>Иные межбюджетные трансферты бюджетам поселений из бюджета муниципального района  на осуществление части полномочий по дорожной деятельности в отношении автомобильных дорог местного значения  в границах Лухского муниципального района, включая населённые пункты, в части расчистки дорог от снега в зимний период и текущего ремонта в соответствии с законодательством РФ  (Межбюджетные трансферты).</t>
  </si>
  <si>
    <t xml:space="preserve">05 2 01 60010 </t>
  </si>
  <si>
    <t>Иные межбюджетные трансферты бюджету городского поселения  из бюджета муниципального района  на осуществление части полномочий по дорожной деятельности на развитие автомобильных дорог общего пользования местного значения Лухского муниципального района Ивановской областив соответствии с законодательством РФ  (Межбюджетные трансферты).</t>
  </si>
  <si>
    <t xml:space="preserve">05 2 01 60080 </t>
  </si>
  <si>
    <t xml:space="preserve"> Расходы на строительство (реконструкцию), капитальный ремонт, ремонт и содержание автомобильных дорог общего пользования местного значения, в том числе на формирование муниципальных дорожных фондов. (Межбюджетные трансферты).</t>
  </si>
  <si>
    <t>Расходы на проектирование, строительство, реконструкцию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на их капитальный ремонт и ремонт.(Межбюджетные трансферты).</t>
  </si>
  <si>
    <t>Иные межбюджетные трансферты бюджетам поселений из бюджета муниципального района  на осуществление части полномочий по участию в организации деятельности по сбору ( в том числе раздельному сбору ) и транспортированию твёрдых коммунальных отходов на территории поселений Лухского муниципального района (Межбюджетные трансферты).</t>
  </si>
  <si>
    <t>03 1 01 60030</t>
  </si>
  <si>
    <t>Иные межбюджетные трансферты бюджетам сельских поселений из бюджета муниципального района  на осуществление части полномочий по    водоснабжению населения и водоотведению (Межбюджетные трансферты).</t>
  </si>
  <si>
    <t>О2 3 03 60070</t>
  </si>
  <si>
    <t>Благоустройство</t>
  </si>
  <si>
    <t>Иные межбюджетные трансферты бюджетам поселений из бюджета муниципального района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 (Межбюджетные трансферты).</t>
  </si>
  <si>
    <t xml:space="preserve">03 1 01 60040 </t>
  </si>
  <si>
    <t>Реализация мероприятий федеральной целевой программы «Увековечение памяти погибших при защите Отечества на 2019 - 2024 годы». (Межбюджетные трансферты).</t>
  </si>
  <si>
    <t xml:space="preserve">02 3 04 L2990 </t>
  </si>
  <si>
    <t xml:space="preserve">Главный распорядитель бюджетных средств - Администрация Лухского муниципального района </t>
  </si>
  <si>
    <t xml:space="preserve"> "Функционирование высшего должностного лица субъекта Российской Федерации и муниципального образования"</t>
  </si>
  <si>
    <t>Глава   Лухского муниципального района Ивановской области.(Расходы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</si>
  <si>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07 1 01 00330  </t>
  </si>
  <si>
    <t>Иные межбюджетные трансферты за достижение показателей деятельности органов исполнительной власти субъектов Российской Федерации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</si>
  <si>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r>
      <rPr>
        <sz val="14"/>
        <rFont val="Times New Roman"/>
        <family val="1"/>
        <charset val="204"/>
      </rPr>
      <t>07 1 01 55490</t>
    </r>
    <r>
      <rPr>
        <sz val="12"/>
        <rFont val="Times New Roman"/>
        <family val="1"/>
        <charset val="204"/>
      </rPr>
      <t xml:space="preserve"> </t>
    </r>
  </si>
  <si>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</si>
  <si>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администрации Лухского муниципального района.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</si>
  <si>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07 1 01 00320 </t>
  </si>
  <si>
    <t>Расходы администрации Лухского муниципального района. (Закупка товаров, работ и услуг для государственных (муниципальных) нужд).</t>
  </si>
  <si>
    <t xml:space="preserve">07 1 01 00320 </t>
  </si>
  <si>
    <t>Расходы администрации Лухского муниципального района. (Иные бюджетные ассигнования).</t>
  </si>
  <si>
    <t xml:space="preserve">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</si>
  <si>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07 1 01 00340 </t>
  </si>
  <si>
    <t xml:space="preserve">Осуществление полномочий по созданию и организации деятельности комиссий по делам несовершеннолетних и защите их прав.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</si>
  <si>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07 1 01 80360</t>
  </si>
  <si>
    <t>Осуществление полномочий по созданию и организации деятельности комиссий по делам несовершеннолетних и защите их прав.(Закупка товаров, работ и услуг для государственных (муниципальных) нужд).</t>
  </si>
  <si>
    <t>Другие общегосударственные вопросы</t>
  </si>
  <si>
    <t>Организация и проведение мероприятий, связанных с государственными праздниками, юбилейными и памятными датами в Лухском муниципальном районе.   (Закупка товаров, работ и услуг для государственных (муниципальных) нужд)</t>
  </si>
  <si>
    <t>04 2 01 00260</t>
  </si>
  <si>
    <t>Единовременная выплата за звание Почётного гражданина Лухского муниципального района(Социальное обеспечение и иные выплаты населению).</t>
  </si>
  <si>
    <t>04 2 01 00840</t>
  </si>
  <si>
    <t xml:space="preserve">Осуществление отдельных государственных полномочий в сфере административных правонарушений. (Закупка товаров, работ и услуг для государственных (муниципальных) нужд). </t>
  </si>
  <si>
    <t xml:space="preserve">07 1 01 80350 </t>
  </si>
  <si>
    <t xml:space="preserve">Укрепление кадрового потенциала муниципальной службы администрации Лухского муниципального района.  (Закупка товаров, работ и услуг для государственных (муниципальных) нужд). </t>
  </si>
  <si>
    <t xml:space="preserve">07 2 01 00350  </t>
  </si>
  <si>
    <t xml:space="preserve">Информационная открытость органов местного самоуправления  Лухского муниципального района Ивановской области и общественные связи. (Закупка товаров, работ и услуг для государственных (муниципальных) нужд). </t>
  </si>
  <si>
    <t xml:space="preserve">07 3 01 00590  </t>
  </si>
  <si>
    <t>Резервные фонды  администрации Лухского муниципального района(Социальное обеспечение и иные выплаты населению).</t>
  </si>
  <si>
    <t>Выполнение других обязательств.  Расходы на оплату членских взносов в Совет муниципальных образований Ивановской области  (Иные бюджетные ассигнования)</t>
  </si>
  <si>
    <r>
      <rPr>
        <sz val="14"/>
        <rFont val="Times New Roman"/>
        <family val="1"/>
        <charset val="204"/>
      </rPr>
      <t>40 9 00 90010</t>
    </r>
    <r>
      <rPr>
        <sz val="12"/>
        <rFont val="Times New Roman"/>
        <family val="1"/>
        <charset val="204"/>
      </rPr>
      <t xml:space="preserve"> </t>
    </r>
  </si>
  <si>
    <t>Проведение Всероссийской переписи населения 2020 года.(Закупка товаров, работ и услуг для государственных (муниципальных) нужд).</t>
  </si>
  <si>
    <t>40 9 00 54690</t>
  </si>
  <si>
    <t>Расходы на улучшение условий и охраны труда в муниципальных учреждениях и администрации Лухского муниципального района(Закупка товаров, работ и услуг для государственных (муниципальных) нужд)</t>
  </si>
  <si>
    <t>16 1 01 00760</t>
  </si>
  <si>
    <t>Национальная безопасность и правоохранительная деятельность</t>
  </si>
  <si>
    <t>О0</t>
  </si>
  <si>
    <t>Защита населения и территории от чрезвычайных ситуаций природного и техногенного характера, гражданская оборона</t>
  </si>
  <si>
    <t>Развитие Лухского муниципального района в системе гражданской обороны, защиты населения и территорий от чрезвычайных ситуаций, обеспечения пожарной  безопасности и безопасности людей на водных Лухского муниципального района Ивановской области .(Закупка товаров, работ и услуг для государственных (муниципальных) нужд)</t>
  </si>
  <si>
    <t>10 1 01 00430</t>
  </si>
  <si>
    <t>Обеспечение деятельности Единой дежурно-диспетчерской службы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</si>
  <si>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10 3 01 00740</t>
  </si>
  <si>
    <t>Обеспечение деятельности Единой дежурно-диспетчерской службы (Закупка товаров, работ и услуг для обеспечения государственных (муниципальных)  нужд)</t>
  </si>
  <si>
    <t>Другие вопросы в области национальной безопасности и правоохранительной деятельности</t>
  </si>
  <si>
    <t>Мероприятия по борьбе с преступностью, предупреждению терроризма и экстремизма,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 (Закупка товаров, работ и услуг для государственных (муниципальных) нужд).</t>
  </si>
  <si>
    <t>10 2 01 00440</t>
  </si>
  <si>
    <t>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района.(Закупка товаров, работ и услуг для государственных (муниципальных) нужд).</t>
  </si>
  <si>
    <t xml:space="preserve">06 1 01 00290 </t>
  </si>
  <si>
    <t>Развитие сельских территорий Лухского муниципального района.(Закупка товаров, работ и услуг для обеспечения  государственных (муниципальных) нужд).</t>
  </si>
  <si>
    <r>
      <rPr>
        <sz val="14"/>
        <rFont val="Times New Roman"/>
        <family val="1"/>
        <charset val="204"/>
      </rPr>
      <t>06 2 01 00300</t>
    </r>
    <r>
      <rPr>
        <sz val="14"/>
        <color rgb="FF000000"/>
        <rFont val="Times New Roman"/>
        <family val="1"/>
        <charset val="204"/>
      </rPr>
      <t xml:space="preserve"> </t>
    </r>
  </si>
  <si>
    <t>Развитие малого и среднего предпринимательства Лухского муниципального.(Закупка товаров, работ и услуг для государственных (муниципальных) нужд).</t>
  </si>
  <si>
    <r>
      <rPr>
        <sz val="14"/>
        <rFont val="Times New Roman"/>
        <family val="1"/>
        <charset val="204"/>
      </rPr>
      <t>06 3 01 00310</t>
    </r>
    <r>
      <rPr>
        <sz val="14"/>
        <color rgb="FF000000"/>
        <rFont val="Times New Roman"/>
        <family val="1"/>
        <charset val="204"/>
      </rPr>
      <t xml:space="preserve"> </t>
    </r>
  </si>
  <si>
    <t>Развитие малого и среднего предпринимательства Лухского муниципального.(Социальное обеспечение и иные выплаты населению).</t>
  </si>
  <si>
    <t>Развитие малого и среднего предпринимательства Лухского муниципального(Иные бюджетные ассигнования).</t>
  </si>
  <si>
    <t xml:space="preserve"> Развитие личных подсобных хозяйств в Лухском муниципальном районе (Социальное обеспечение и иные выплаты населению).</t>
  </si>
  <si>
    <r>
      <rPr>
        <sz val="14"/>
        <rFont val="Times New Roman"/>
        <family val="1"/>
        <charset val="204"/>
      </rPr>
      <t>06 4 01 00800</t>
    </r>
    <r>
      <rPr>
        <sz val="14"/>
        <color rgb="FF000000"/>
        <rFont val="Times New Roman"/>
        <family val="1"/>
        <charset val="204"/>
      </rPr>
      <t xml:space="preserve"> </t>
    </r>
  </si>
  <si>
    <t>Софинансирование расходов из бюджетов сельских поселений на развитие личных подсобных хозяйств в Лухском муниципальном районе(Социальное обеспечение и иные выплаты населению).</t>
  </si>
  <si>
    <r>
      <rPr>
        <sz val="14"/>
        <rFont val="Times New Roman"/>
        <family val="1"/>
        <charset val="204"/>
      </rPr>
      <t>06 4 01 00810</t>
    </r>
    <r>
      <rPr>
        <sz val="14"/>
        <color rgb="FF000000"/>
        <rFont val="Times New Roman"/>
        <family val="1"/>
        <charset val="204"/>
      </rPr>
      <t xml:space="preserve"> </t>
    </r>
  </si>
  <si>
    <t>Расходы на оформление права собственности и эффективное использование земельных ресурсов в Лухском муниципальном районе(Закупка товаров, работ и услуг для обеспечения  государственных (муниципальных) нужд).</t>
  </si>
  <si>
    <t>06 5 01 00880</t>
  </si>
  <si>
    <t>Проведение кадастровых работ в отношении неиспользуемых земель из состава земель сельскохозяйственного назначения.(Закупка товаров, работ и услуг для обеспечения  государственных (муниципальных) нужд).</t>
  </si>
  <si>
    <t>06 5 01 S7000</t>
  </si>
  <si>
    <t>Мероприятия для детей и молодежи (Закупка товаров, работ и услуг для государственных (муниципальных) нужд).</t>
  </si>
  <si>
    <t>01 8 01 00170</t>
  </si>
  <si>
    <t>Мероприятия по  формированию законопослушного поведения участников дорожного движения в Лухском муниципальном районе.(Закупка товаров, работ и услуг для государственных (муниципальных) нужд).</t>
  </si>
  <si>
    <t>18 1 01 00790</t>
  </si>
  <si>
    <t>Культура</t>
  </si>
  <si>
    <t>Организация и проведение мероприятий, связанных с государственными праздниками, юбилейными и памятными датами в Лухском муниципальном районе.(Предоставление субсидий бюджетным, автономным учреждениям и иным некоммерческим организациям).</t>
  </si>
  <si>
    <t>Обеспечение деятельности «Муниципального бюджетного  учреждения Лухская центральная библиотека».(Предоставление субсидий бюджетным, автономным учреждениям и иным некоммерческим организациям).</t>
  </si>
  <si>
    <r>
      <rPr>
        <sz val="14"/>
        <color rgb="FF000000"/>
        <rFont val="Times New Roman"/>
        <family val="1"/>
        <charset val="204"/>
      </rPr>
      <t>04 3 01 00570</t>
    </r>
    <r>
      <rPr>
        <sz val="12"/>
        <rFont val="Times New Roman"/>
        <family val="1"/>
        <charset val="204"/>
      </rPr>
      <t xml:space="preserve"> </t>
    </r>
  </si>
  <si>
    <t>Осуществление полномочий по решению вопросов местного значения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</si>
  <si>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04 3 02 00580 </t>
  </si>
  <si>
    <t>Осуществление полномочий по решению вопросов местного значения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</si>
  <si>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04 3 02 S0340</t>
  </si>
  <si>
    <t>Осуществление полномочий по решению вопросов местного значения на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(Предоставление субсидий бюджетным, автономным учреждениям и иным некоммерческим организациям).</t>
  </si>
  <si>
    <t xml:space="preserve">04 3 01 80340 </t>
  </si>
  <si>
    <t>Осуществление полномочий по решению вопросов местного значения на 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осуществлению части полномочий в области  организации библиотечного обслуживания населения.(Предоставление субсидий бюджетным, автономным учреждениям и иным некоммерческим организациям).</t>
  </si>
  <si>
    <t>04 3 01 S0340</t>
  </si>
  <si>
    <t>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библиотек..(Предоставление субсидий бюджетным, автономным учреждениям и иным некоммерческим организациям).</t>
  </si>
  <si>
    <t>04 3 01 L519F</t>
  </si>
  <si>
    <t>Cофинансирование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(Предоставление субсидий бюджетным, автономным учреждениям и иным некоммерческим организациям).</t>
  </si>
  <si>
    <t xml:space="preserve">04 3 02 80340 </t>
  </si>
  <si>
    <t>Социальная политика</t>
  </si>
  <si>
    <t>ОО</t>
  </si>
  <si>
    <t>Пенсионное обеспечение</t>
  </si>
  <si>
    <t>Доплаты к пенсиям муниципальных служащих Лухского муниципального района Ивановской области.(Социальное обеспечение и иные выплаты населению).</t>
  </si>
  <si>
    <t>08 1 01 00360</t>
  </si>
  <si>
    <t>Доплаты к пенсиям муниципальных служащих Лухского муниципального района Ивановской области.(Закупка товаров, работ и услуг для государственных (муниципальных) нужд).</t>
  </si>
  <si>
    <t xml:space="preserve"> Социальное обеспечение населения</t>
  </si>
  <si>
    <t>Предоставление социальных выплат молодым семьям на приобретение (строительство) жилого помещения. (Социальное обеспечение и иные выплаты населению)</t>
  </si>
  <si>
    <t xml:space="preserve">08 2 01 L4970 </t>
  </si>
  <si>
    <t>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(в том числе рефинансированному).(Социальное обеспечение и иные выплаты населению).</t>
  </si>
  <si>
    <t>08 3 01 S3100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</si>
  <si>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помещений.(Социальное обеспечение и иные выплаты населению).</t>
  </si>
  <si>
    <t>08 6 01 R0820</t>
  </si>
  <si>
    <t>Другие вопросы в области социальной политики</t>
  </si>
  <si>
    <t>Повышение качества  жизни граждан пожилого возраста Лухского муниципального района(Закупка товаров, работ и услуг для государственных (муниципальных) нужд).</t>
  </si>
  <si>
    <t>08 4 01 00390</t>
  </si>
  <si>
    <t xml:space="preserve"> Мероприятия в области молодёжной политики в части закрепления молодых специалистов в учреждениях социальной сферы Лухского муниципального района(Социальное обеспечение и иные выплаты населению).</t>
  </si>
  <si>
    <t>08 5 01 00400</t>
  </si>
  <si>
    <t>Мероприятия в области молодёжной политики в части закрепления молодых специалистов  в учреждениях здравоохранения Лухского муниципального района.(Социальное обеспечение и иные выплаты населению).</t>
  </si>
  <si>
    <t xml:space="preserve">14 1 01 00720 </t>
  </si>
  <si>
    <t xml:space="preserve">    Физическая культура и спорт</t>
  </si>
  <si>
    <t>09 1 00 00000 </t>
  </si>
  <si>
    <t>Развитие физической культуры, спорта и молодежной политики Лухского муниципального района .(Закупка товаров, работ и услуг для государственных (муниципальных) нужд).</t>
  </si>
  <si>
    <t>09 2 01 00420</t>
  </si>
  <si>
    <t>Главный распорядитель бюджетных средств - Совет Лухского муниципального района</t>
  </si>
  <si>
    <t xml:space="preserve"> "Обеспечение деятельности финансовых, налоговых и таможенных органов и органов финансового (финансово-бюджетного) надзора" </t>
  </si>
  <si>
    <t xml:space="preserve">Обеспечение деятельности контрольно-счётного органа Лухского муниципального района(Расходы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</si>
  <si>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40 9 00 90040</t>
  </si>
  <si>
    <t>Обеспечение деятельности контрольно-счётного органа Лухского муниципального района.(Закупка товаров, работ и услуг для государственных (муниципальных) нужд).</t>
  </si>
</sst>
</file>

<file path=xl/styles.xml><?xml version="1.0" encoding="utf-8"?>
<styleSheet xmlns="http://schemas.openxmlformats.org/spreadsheetml/2006/main">
  <fonts count="20">
    <font>
      <sz val="10"/>
      <name val="Arial Cyr"/>
      <charset val="204"/>
    </font>
    <font>
      <b/>
      <sz val="10"/>
      <color rgb="FF000000"/>
      <name val="Arial Cyr"/>
      <charset val="1"/>
    </font>
    <font>
      <sz val="11"/>
      <color rgb="FF000000"/>
      <name val="Calibri"/>
      <family val="2"/>
      <charset val="204"/>
    </font>
    <font>
      <sz val="12"/>
      <name val="Arial Cyr"/>
      <charset val="204"/>
    </font>
    <font>
      <sz val="12"/>
      <name val="Times New Roman"/>
      <family val="1"/>
      <charset val="204"/>
    </font>
    <font>
      <b/>
      <sz val="14"/>
      <color rgb="FF000000"/>
      <name val="Times New Roman"/>
      <family val="1"/>
      <charset val="204"/>
    </font>
    <font>
      <b/>
      <sz val="12"/>
      <color rgb="FF000000"/>
      <name val="Times New Roman"/>
      <family val="1"/>
      <charset val="204"/>
    </font>
    <font>
      <b/>
      <sz val="12"/>
      <name val="Arial Cyr"/>
      <charset val="204"/>
    </font>
    <font>
      <b/>
      <sz val="14"/>
      <name val="Times New Roman"/>
      <family val="1"/>
      <charset val="204"/>
    </font>
    <font>
      <sz val="12"/>
      <color rgb="FF000000"/>
      <name val="Times New Roman"/>
      <family val="1"/>
      <charset val="204"/>
    </font>
    <font>
      <b/>
      <sz val="12"/>
      <name val="Arial"/>
      <family val="2"/>
      <charset val="204"/>
    </font>
    <font>
      <sz val="14"/>
      <color rgb="FF000000"/>
      <name val="Times New Roman"/>
      <family val="1"/>
      <charset val="204"/>
    </font>
    <font>
      <sz val="14"/>
      <name val="Times New Roman"/>
      <family val="1"/>
      <charset val="204"/>
    </font>
    <font>
      <sz val="12"/>
      <color rgb="FF000000"/>
      <name val="Arial"/>
      <family val="2"/>
      <charset val="204"/>
    </font>
    <font>
      <sz val="14"/>
      <name val="Arial Cyr"/>
      <charset val="204"/>
    </font>
    <font>
      <sz val="12"/>
      <name val="Arial"/>
      <family val="2"/>
      <charset val="204"/>
    </font>
    <font>
      <b/>
      <sz val="12"/>
      <color rgb="FF000000"/>
      <name val="Arial"/>
      <family val="2"/>
      <charset val="204"/>
    </font>
    <font>
      <b/>
      <sz val="12"/>
      <name val="Times New Roman"/>
      <family val="1"/>
      <charset val="204"/>
    </font>
    <font>
      <sz val="14"/>
      <color rgb="FF22272F"/>
      <name val="Times New Roman"/>
      <family val="1"/>
      <charset val="204"/>
    </font>
    <font>
      <sz val="10"/>
      <name val="Arial Cyr"/>
      <charset val="204"/>
    </font>
  </fonts>
  <fills count="7">
    <fill>
      <patternFill patternType="none"/>
    </fill>
    <fill>
      <patternFill patternType="gray125"/>
    </fill>
    <fill>
      <patternFill patternType="solid">
        <fgColor rgb="FFFFFFCC"/>
        <bgColor rgb="FFFFFFFF"/>
      </patternFill>
    </fill>
    <fill>
      <patternFill patternType="solid">
        <fgColor rgb="FFFFFF00"/>
        <bgColor rgb="FFFFFF00"/>
      </patternFill>
    </fill>
    <fill>
      <patternFill patternType="solid">
        <fgColor rgb="FFFFFFFF"/>
        <bgColor rgb="FFFFFFCC"/>
      </patternFill>
    </fill>
    <fill>
      <patternFill patternType="solid">
        <fgColor theme="0"/>
        <bgColor rgb="FFFFFF00"/>
      </patternFill>
    </fill>
    <fill>
      <patternFill patternType="solid">
        <fgColor theme="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diagonal/>
    </border>
    <border>
      <left style="medium">
        <color auto="1"/>
      </left>
      <right/>
      <top style="medium">
        <color auto="1"/>
      </top>
      <bottom/>
      <diagonal/>
    </border>
    <border>
      <left style="thin">
        <color auto="1"/>
      </left>
      <right style="thin">
        <color auto="1"/>
      </right>
      <top style="thin">
        <color auto="1"/>
      </top>
      <bottom/>
      <diagonal/>
    </border>
    <border>
      <left style="medium">
        <color auto="1"/>
      </left>
      <right style="medium">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s>
  <cellStyleXfs count="8">
    <xf numFmtId="0" fontId="0" fillId="0" borderId="0"/>
    <xf numFmtId="4" fontId="1" fillId="0" borderId="1">
      <alignment horizontal="right" vertical="top" shrinkToFit="1"/>
    </xf>
    <xf numFmtId="0" fontId="2" fillId="0" borderId="0"/>
    <xf numFmtId="0" fontId="19" fillId="2" borderId="2" applyProtection="0"/>
    <xf numFmtId="0" fontId="19" fillId="2" borderId="2" applyProtection="0"/>
    <xf numFmtId="0" fontId="19" fillId="2" borderId="2" applyProtection="0"/>
    <xf numFmtId="0" fontId="19" fillId="2" borderId="2" applyProtection="0"/>
    <xf numFmtId="0" fontId="19" fillId="2" borderId="2" applyProtection="0"/>
  </cellStyleXfs>
  <cellXfs count="151">
    <xf numFmtId="0" fontId="0" fillId="0" borderId="0" xfId="0"/>
    <xf numFmtId="0" fontId="6" fillId="0" borderId="6" xfId="0" applyFont="1" applyBorder="1" applyAlignment="1">
      <alignment horizontal="center" vertical="top" wrapText="1"/>
    </xf>
    <xf numFmtId="0" fontId="6" fillId="0" borderId="4" xfId="0" applyFont="1" applyBorder="1" applyAlignment="1">
      <alignment horizontal="center" vertical="top" wrapText="1"/>
    </xf>
    <xf numFmtId="0" fontId="6" fillId="0" borderId="5" xfId="0" applyFont="1" applyBorder="1" applyAlignment="1">
      <alignment horizontal="center" vertical="top" wrapText="1"/>
    </xf>
    <xf numFmtId="0" fontId="5" fillId="0" borderId="4" xfId="0" applyFont="1" applyBorder="1" applyAlignment="1">
      <alignment horizontal="center" vertical="top" wrapText="1"/>
    </xf>
    <xf numFmtId="0" fontId="4" fillId="0" borderId="3" xfId="0" applyFont="1" applyBorder="1" applyAlignment="1">
      <alignment horizontal="center"/>
    </xf>
    <xf numFmtId="0" fontId="5" fillId="0" borderId="0" xfId="0" applyFont="1" applyBorder="1" applyAlignment="1">
      <alignment horizontal="center"/>
    </xf>
    <xf numFmtId="0" fontId="3" fillId="0" borderId="0" xfId="0" applyFont="1"/>
    <xf numFmtId="0" fontId="4" fillId="0" borderId="0" xfId="0" applyFont="1"/>
    <xf numFmtId="49" fontId="4" fillId="0" borderId="0" xfId="0" applyNumberFormat="1" applyFont="1"/>
    <xf numFmtId="0" fontId="5" fillId="0" borderId="0" xfId="0" applyFont="1" applyAlignment="1">
      <alignment horizontal="center"/>
    </xf>
    <xf numFmtId="0" fontId="4" fillId="0" borderId="0" xfId="0" applyFont="1" applyBorder="1" applyAlignment="1">
      <alignment horizontal="center"/>
    </xf>
    <xf numFmtId="0" fontId="6" fillId="0" borderId="5" xfId="0" applyFont="1" applyBorder="1" applyAlignment="1">
      <alignment horizontal="center" vertical="top" wrapText="1"/>
    </xf>
    <xf numFmtId="0" fontId="6" fillId="0" borderId="1" xfId="0" applyFont="1" applyBorder="1" applyAlignment="1">
      <alignment horizontal="center" vertical="top" wrapText="1"/>
    </xf>
    <xf numFmtId="0" fontId="7"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0" xfId="0" applyFont="1" applyBorder="1" applyAlignment="1">
      <alignment horizontal="center" vertical="top" wrapText="1"/>
    </xf>
    <xf numFmtId="0" fontId="7" fillId="0" borderId="9" xfId="0" applyFont="1" applyBorder="1" applyAlignment="1">
      <alignment horizontal="center" vertical="top" wrapText="1"/>
    </xf>
    <xf numFmtId="0" fontId="5" fillId="0" borderId="1" xfId="0" applyFont="1" applyBorder="1" applyAlignment="1">
      <alignment wrapText="1"/>
    </xf>
    <xf numFmtId="0" fontId="5" fillId="0" borderId="1" xfId="0" applyFont="1" applyBorder="1" applyAlignment="1">
      <alignment horizontal="center" wrapText="1"/>
    </xf>
    <xf numFmtId="0" fontId="8" fillId="0" borderId="1" xfId="0" applyFont="1" applyBorder="1" applyAlignment="1">
      <alignment horizontal="center"/>
    </xf>
    <xf numFmtId="0" fontId="9" fillId="0" borderId="1" xfId="0" applyFont="1" applyBorder="1" applyAlignment="1">
      <alignment horizontal="center" wrapText="1"/>
    </xf>
    <xf numFmtId="2" fontId="10" fillId="4" borderId="7" xfId="0" applyNumberFormat="1" applyFont="1" applyFill="1" applyBorder="1" applyAlignment="1">
      <alignment wrapText="1"/>
    </xf>
    <xf numFmtId="0" fontId="5" fillId="0" borderId="1" xfId="0" applyFont="1" applyBorder="1" applyAlignment="1">
      <alignment vertical="center" wrapText="1"/>
    </xf>
    <xf numFmtId="0" fontId="11" fillId="0" borderId="1" xfId="0" applyFont="1" applyBorder="1" applyAlignment="1">
      <alignment horizontal="center" wrapText="1"/>
    </xf>
    <xf numFmtId="0" fontId="12" fillId="0" borderId="1" xfId="0" applyFont="1" applyBorder="1" applyAlignment="1">
      <alignment horizontal="center"/>
    </xf>
    <xf numFmtId="2" fontId="10" fillId="0" borderId="7" xfId="0" applyNumberFormat="1" applyFont="1" applyBorder="1" applyAlignment="1">
      <alignment wrapText="1"/>
    </xf>
    <xf numFmtId="0" fontId="11" fillId="0" borderId="1" xfId="0" applyFont="1" applyBorder="1" applyAlignment="1">
      <alignment vertical="top" wrapText="1"/>
    </xf>
    <xf numFmtId="2" fontId="13" fillId="0" borderId="7" xfId="0" applyNumberFormat="1" applyFont="1" applyBorder="1" applyAlignment="1">
      <alignment horizontal="center" wrapText="1"/>
    </xf>
    <xf numFmtId="0" fontId="11" fillId="0" borderId="1" xfId="0" applyFont="1" applyBorder="1" applyAlignment="1">
      <alignment wrapText="1"/>
    </xf>
    <xf numFmtId="0" fontId="12" fillId="0" borderId="1" xfId="0" applyFont="1" applyBorder="1" applyAlignment="1"/>
    <xf numFmtId="2" fontId="13" fillId="4" borderId="1" xfId="0" applyNumberFormat="1" applyFont="1" applyFill="1" applyBorder="1" applyAlignment="1">
      <alignment horizontal="center" wrapText="1"/>
    </xf>
    <xf numFmtId="2" fontId="13" fillId="0" borderId="1" xfId="0" applyNumberFormat="1" applyFont="1" applyBorder="1" applyAlignment="1">
      <alignment horizontal="center" wrapText="1"/>
    </xf>
    <xf numFmtId="0" fontId="9" fillId="0" borderId="10" xfId="0" applyFont="1" applyBorder="1" applyAlignment="1">
      <alignment horizontal="center" wrapText="1"/>
    </xf>
    <xf numFmtId="0" fontId="12" fillId="0" borderId="1" xfId="0" applyFont="1" applyBorder="1"/>
    <xf numFmtId="0" fontId="11" fillId="0" borderId="10" xfId="0" applyFont="1" applyBorder="1" applyAlignment="1">
      <alignment horizontal="center" wrapText="1"/>
    </xf>
    <xf numFmtId="0" fontId="12" fillId="0" borderId="1" xfId="0" applyFont="1" applyBorder="1" applyAlignment="1">
      <alignment wrapText="1"/>
    </xf>
    <xf numFmtId="0" fontId="5" fillId="0" borderId="1" xfId="0" applyFont="1" applyBorder="1" applyAlignment="1">
      <alignment vertical="top" wrapText="1"/>
    </xf>
    <xf numFmtId="49" fontId="14" fillId="4" borderId="1" xfId="2" applyNumberFormat="1" applyFont="1" applyFill="1" applyBorder="1" applyAlignment="1">
      <alignment horizontal="center" shrinkToFit="1"/>
    </xf>
    <xf numFmtId="49" fontId="8" fillId="4" borderId="1" xfId="2" applyNumberFormat="1" applyFont="1" applyFill="1" applyBorder="1" applyAlignment="1">
      <alignment horizontal="center" shrinkToFit="1"/>
    </xf>
    <xf numFmtId="49" fontId="5" fillId="0" borderId="1" xfId="0" applyNumberFormat="1" applyFont="1" applyBorder="1" applyAlignment="1">
      <alignment horizontal="center" wrapText="1"/>
    </xf>
    <xf numFmtId="2" fontId="10" fillId="0" borderId="1" xfId="0" applyNumberFormat="1" applyFont="1" applyBorder="1"/>
    <xf numFmtId="2" fontId="15" fillId="0" borderId="1" xfId="0" applyNumberFormat="1" applyFont="1" applyBorder="1"/>
    <xf numFmtId="0" fontId="11" fillId="0" borderId="11" xfId="0" applyFont="1" applyBorder="1" applyAlignment="1">
      <alignment wrapText="1"/>
    </xf>
    <xf numFmtId="2" fontId="16" fillId="0" borderId="1" xfId="0" applyNumberFormat="1" applyFont="1" applyBorder="1" applyAlignment="1">
      <alignment horizontal="center" wrapText="1"/>
    </xf>
    <xf numFmtId="2" fontId="15" fillId="4" borderId="1" xfId="0" applyNumberFormat="1" applyFont="1" applyFill="1" applyBorder="1" applyAlignment="1">
      <alignment horizontal="center" wrapText="1"/>
    </xf>
    <xf numFmtId="0" fontId="11" fillId="0" borderId="12" xfId="0" applyFont="1" applyBorder="1" applyAlignment="1">
      <alignment wrapText="1"/>
    </xf>
    <xf numFmtId="0" fontId="5" fillId="0" borderId="10" xfId="0" applyFont="1" applyBorder="1" applyAlignment="1">
      <alignment vertical="top" wrapText="1"/>
    </xf>
    <xf numFmtId="0" fontId="11" fillId="0" borderId="10" xfId="0" applyFont="1" applyBorder="1" applyAlignment="1">
      <alignment vertical="top" wrapText="1"/>
    </xf>
    <xf numFmtId="0" fontId="12" fillId="4" borderId="10" xfId="0" applyFont="1" applyFill="1" applyBorder="1" applyAlignment="1">
      <alignment wrapText="1"/>
    </xf>
    <xf numFmtId="0" fontId="12" fillId="0" borderId="0" xfId="0" applyFont="1" applyAlignment="1">
      <alignment horizontal="center"/>
    </xf>
    <xf numFmtId="0" fontId="12" fillId="0" borderId="0" xfId="0" applyFont="1" applyAlignment="1">
      <alignment wrapText="1"/>
    </xf>
    <xf numFmtId="0" fontId="8" fillId="0" borderId="1" xfId="0" applyFont="1" applyBorder="1" applyAlignment="1">
      <alignment wrapText="1"/>
    </xf>
    <xf numFmtId="0" fontId="12" fillId="0" borderId="10" xfId="0" applyFont="1" applyBorder="1" applyAlignment="1"/>
    <xf numFmtId="2" fontId="15" fillId="4" borderId="1" xfId="0" applyNumberFormat="1" applyFont="1" applyFill="1" applyBorder="1" applyAlignment="1">
      <alignment horizontal="center"/>
    </xf>
    <xf numFmtId="0" fontId="12" fillId="0" borderId="1" xfId="0" applyFont="1" applyBorder="1" applyAlignment="1">
      <alignment vertical="top" wrapText="1"/>
    </xf>
    <xf numFmtId="0" fontId="12" fillId="0" borderId="1" xfId="0" applyFont="1" applyBorder="1" applyAlignment="1">
      <alignment horizontal="center" wrapText="1"/>
    </xf>
    <xf numFmtId="0" fontId="15" fillId="0" borderId="10" xfId="0" applyFont="1" applyBorder="1" applyAlignment="1">
      <alignment horizontal="center"/>
    </xf>
    <xf numFmtId="0" fontId="8" fillId="0" borderId="1" xfId="0" applyFont="1" applyBorder="1" applyAlignment="1">
      <alignment vertical="top" wrapText="1"/>
    </xf>
    <xf numFmtId="0" fontId="11" fillId="0" borderId="1" xfId="0" applyFont="1" applyBorder="1"/>
    <xf numFmtId="2" fontId="10" fillId="0" borderId="1" xfId="0" applyNumberFormat="1" applyFont="1" applyBorder="1" applyAlignment="1">
      <alignment wrapText="1"/>
    </xf>
    <xf numFmtId="0" fontId="6" fillId="0" borderId="1" xfId="0" applyFont="1" applyBorder="1" applyAlignment="1">
      <alignment horizontal="center" wrapText="1"/>
    </xf>
    <xf numFmtId="0" fontId="12" fillId="0" borderId="1" xfId="0" applyFont="1" applyBorder="1" applyAlignment="1">
      <alignment horizontal="justify" vertical="top"/>
    </xf>
    <xf numFmtId="0" fontId="12" fillId="0" borderId="1" xfId="0" applyFont="1" applyBorder="1" applyAlignment="1">
      <alignment horizontal="justify" vertical="top" wrapText="1"/>
    </xf>
    <xf numFmtId="0" fontId="11" fillId="0" borderId="1" xfId="0" applyFont="1" applyBorder="1" applyAlignment="1">
      <alignment horizontal="justify" vertical="top" wrapText="1"/>
    </xf>
    <xf numFmtId="0" fontId="11" fillId="0" borderId="1" xfId="0" applyFont="1" applyBorder="1" applyAlignment="1">
      <alignment horizontal="justify" vertical="top"/>
    </xf>
    <xf numFmtId="0" fontId="11" fillId="0" borderId="1" xfId="0" applyFont="1" applyBorder="1" applyAlignment="1">
      <alignment horizontal="center"/>
    </xf>
    <xf numFmtId="0" fontId="12" fillId="0" borderId="9" xfId="0" applyFont="1" applyBorder="1" applyAlignment="1">
      <alignment horizontal="center"/>
    </xf>
    <xf numFmtId="0" fontId="8" fillId="0" borderId="1" xfId="0" applyFont="1" applyBorder="1" applyAlignment="1">
      <alignment horizontal="center" wrapText="1"/>
    </xf>
    <xf numFmtId="0" fontId="8" fillId="0" borderId="9" xfId="0" applyFont="1" applyBorder="1" applyAlignment="1">
      <alignment horizontal="center" wrapText="1"/>
    </xf>
    <xf numFmtId="49" fontId="6" fillId="3" borderId="1" xfId="0" applyNumberFormat="1" applyFont="1" applyFill="1" applyBorder="1" applyAlignment="1">
      <alignment horizontal="center" wrapText="1"/>
    </xf>
    <xf numFmtId="0" fontId="12" fillId="4" borderId="1" xfId="2" applyFont="1" applyFill="1" applyBorder="1" applyAlignment="1">
      <alignment vertical="top" wrapText="1"/>
    </xf>
    <xf numFmtId="0" fontId="12" fillId="4" borderId="1" xfId="2" applyFont="1" applyFill="1" applyBorder="1" applyAlignment="1">
      <alignment horizontal="center" wrapText="1"/>
    </xf>
    <xf numFmtId="0" fontId="12" fillId="4" borderId="1" xfId="2" applyFont="1" applyFill="1" applyBorder="1" applyAlignment="1">
      <alignment wrapText="1"/>
    </xf>
    <xf numFmtId="0" fontId="12" fillId="0" borderId="1" xfId="0" applyFont="1" applyBorder="1" applyAlignment="1">
      <alignment horizontal="left" vertical="top" wrapText="1"/>
    </xf>
    <xf numFmtId="49" fontId="4" fillId="4" borderId="1" xfId="2" applyNumberFormat="1" applyFont="1" applyFill="1" applyBorder="1" applyAlignment="1">
      <alignment horizontal="center" shrinkToFit="1"/>
    </xf>
    <xf numFmtId="2" fontId="15" fillId="4" borderId="1" xfId="2" applyNumberFormat="1" applyFont="1" applyFill="1" applyBorder="1" applyAlignment="1">
      <alignment horizontal="right" shrinkToFit="1"/>
    </xf>
    <xf numFmtId="2" fontId="15" fillId="4" borderId="1" xfId="2" applyNumberFormat="1" applyFont="1" applyFill="1" applyBorder="1" applyAlignment="1">
      <alignment horizontal="center" shrinkToFit="1"/>
    </xf>
    <xf numFmtId="0" fontId="8" fillId="0" borderId="1" xfId="0" applyFont="1" applyBorder="1" applyAlignment="1">
      <alignment horizontal="left" vertical="top" wrapText="1"/>
    </xf>
    <xf numFmtId="49" fontId="17" fillId="4" borderId="1" xfId="2" applyNumberFormat="1" applyFont="1" applyFill="1" applyBorder="1" applyAlignment="1">
      <alignment horizontal="center" shrinkToFit="1"/>
    </xf>
    <xf numFmtId="2" fontId="10" fillId="4" borderId="1" xfId="2" applyNumberFormat="1" applyFont="1" applyFill="1" applyBorder="1" applyAlignment="1">
      <alignment horizontal="center" shrinkToFit="1"/>
    </xf>
    <xf numFmtId="2" fontId="15" fillId="4" borderId="7" xfId="2" applyNumberFormat="1" applyFont="1" applyFill="1" applyBorder="1" applyAlignment="1">
      <alignment horizontal="center" shrinkToFit="1"/>
    </xf>
    <xf numFmtId="0" fontId="9" fillId="4" borderId="1" xfId="0" applyFont="1" applyFill="1" applyBorder="1" applyAlignment="1">
      <alignment horizontal="center" wrapText="1"/>
    </xf>
    <xf numFmtId="0" fontId="3" fillId="4" borderId="1" xfId="0" applyFont="1" applyFill="1" applyBorder="1"/>
    <xf numFmtId="49" fontId="6" fillId="0" borderId="1" xfId="0" applyNumberFormat="1" applyFont="1" applyBorder="1" applyAlignment="1">
      <alignment horizontal="center" wrapText="1"/>
    </xf>
    <xf numFmtId="2" fontId="6" fillId="0" borderId="7" xfId="0" applyNumberFormat="1" applyFont="1" applyBorder="1" applyAlignment="1">
      <alignment horizontal="center" wrapText="1"/>
    </xf>
    <xf numFmtId="49" fontId="9" fillId="0" borderId="1" xfId="0" applyNumberFormat="1" applyFont="1" applyBorder="1" applyAlignment="1">
      <alignment horizontal="center" wrapText="1"/>
    </xf>
    <xf numFmtId="49" fontId="9" fillId="0" borderId="7" xfId="0" applyNumberFormat="1" applyFont="1" applyBorder="1" applyAlignment="1">
      <alignment horizontal="center" wrapText="1"/>
    </xf>
    <xf numFmtId="2" fontId="15" fillId="0" borderId="7" xfId="0" applyNumberFormat="1" applyFont="1" applyBorder="1" applyAlignment="1">
      <alignment wrapText="1"/>
    </xf>
    <xf numFmtId="49" fontId="11" fillId="0" borderId="1" xfId="0" applyNumberFormat="1" applyFont="1" applyBorder="1" applyAlignment="1">
      <alignment horizontal="center" wrapText="1"/>
    </xf>
    <xf numFmtId="0" fontId="11" fillId="0" borderId="9" xfId="0" applyFont="1" applyBorder="1" applyAlignment="1">
      <alignment horizontal="center" wrapText="1"/>
    </xf>
    <xf numFmtId="49" fontId="11" fillId="0" borderId="9" xfId="0" applyNumberFormat="1" applyFont="1" applyBorder="1" applyAlignment="1">
      <alignment horizontal="center" wrapText="1"/>
    </xf>
    <xf numFmtId="49" fontId="9" fillId="0" borderId="9" xfId="0" applyNumberFormat="1" applyFont="1" applyBorder="1" applyAlignment="1">
      <alignment horizontal="center" wrapText="1"/>
    </xf>
    <xf numFmtId="0" fontId="4" fillId="4" borderId="9" xfId="2" applyFont="1" applyFill="1" applyBorder="1" applyAlignment="1">
      <alignment horizontal="center" wrapText="1"/>
    </xf>
    <xf numFmtId="0" fontId="9" fillId="0" borderId="9" xfId="0" applyFont="1" applyBorder="1" applyAlignment="1">
      <alignment horizontal="center" wrapText="1"/>
    </xf>
    <xf numFmtId="49" fontId="11" fillId="4" borderId="1"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0" fontId="11" fillId="4" borderId="1" xfId="0" applyFont="1" applyFill="1" applyBorder="1" applyAlignment="1">
      <alignment horizontal="center" wrapText="1"/>
    </xf>
    <xf numFmtId="0" fontId="8" fillId="0" borderId="11" xfId="0" applyFont="1" applyBorder="1" applyAlignment="1">
      <alignment vertical="top" wrapText="1"/>
    </xf>
    <xf numFmtId="0" fontId="5" fillId="0" borderId="10" xfId="0" applyFont="1" applyBorder="1" applyAlignment="1">
      <alignment horizontal="center" wrapText="1"/>
    </xf>
    <xf numFmtId="2" fontId="10" fillId="4" borderId="1" xfId="0" applyNumberFormat="1" applyFont="1" applyFill="1" applyBorder="1" applyAlignment="1">
      <alignment wrapText="1"/>
    </xf>
    <xf numFmtId="0" fontId="6" fillId="4" borderId="10" xfId="0" applyFont="1" applyFill="1" applyBorder="1" applyAlignment="1">
      <alignment horizontal="center" wrapText="1"/>
    </xf>
    <xf numFmtId="0" fontId="12" fillId="0" borderId="11" xfId="0" applyFont="1" applyBorder="1" applyAlignment="1">
      <alignment vertical="top" wrapText="1"/>
    </xf>
    <xf numFmtId="0" fontId="9" fillId="4" borderId="10" xfId="0" applyFont="1" applyFill="1" applyBorder="1" applyAlignment="1">
      <alignment horizontal="center" wrapText="1"/>
    </xf>
    <xf numFmtId="0" fontId="4" fillId="0" borderId="1" xfId="0" applyFont="1" applyBorder="1"/>
    <xf numFmtId="0" fontId="6" fillId="0" borderId="10" xfId="0" applyFont="1" applyBorder="1" applyAlignment="1">
      <alignment horizontal="center" wrapText="1"/>
    </xf>
    <xf numFmtId="0" fontId="6" fillId="4" borderId="1" xfId="0" applyFont="1" applyFill="1" applyBorder="1" applyAlignment="1">
      <alignment horizontal="center" wrapText="1"/>
    </xf>
    <xf numFmtId="0" fontId="11" fillId="4" borderId="10" xfId="0" applyFont="1" applyFill="1" applyBorder="1" applyAlignment="1">
      <alignment horizontal="center" wrapText="1"/>
    </xf>
    <xf numFmtId="0" fontId="11" fillId="0" borderId="13" xfId="0" applyFont="1" applyBorder="1" applyAlignment="1">
      <alignment horizontal="center" wrapText="1"/>
    </xf>
    <xf numFmtId="0" fontId="5" fillId="0" borderId="7" xfId="0" applyFont="1" applyBorder="1" applyAlignment="1">
      <alignment horizontal="center" wrapText="1"/>
    </xf>
    <xf numFmtId="0" fontId="11" fillId="0" borderId="7" xfId="0" applyFont="1" applyBorder="1" applyAlignment="1">
      <alignment horizontal="center" wrapText="1"/>
    </xf>
    <xf numFmtId="0" fontId="8" fillId="0" borderId="1" xfId="0" applyFont="1" applyBorder="1" applyAlignment="1">
      <alignment vertical="top"/>
    </xf>
    <xf numFmtId="0" fontId="5" fillId="0" borderId="1" xfId="0" applyFont="1" applyBorder="1" applyAlignment="1">
      <alignment horizontal="center" vertical="top" wrapText="1"/>
    </xf>
    <xf numFmtId="2" fontId="10" fillId="4" borderId="1" xfId="0" applyNumberFormat="1" applyFont="1" applyFill="1" applyBorder="1"/>
    <xf numFmtId="0" fontId="12" fillId="0" borderId="0" xfId="0" applyFont="1" applyAlignment="1">
      <alignment horizontal="justify"/>
    </xf>
    <xf numFmtId="0" fontId="12" fillId="0" borderId="0" xfId="0" applyFont="1"/>
    <xf numFmtId="0" fontId="12" fillId="0" borderId="10" xfId="0" applyFont="1" applyBorder="1" applyAlignment="1">
      <alignment horizontal="left" vertical="top" wrapText="1"/>
    </xf>
    <xf numFmtId="0" fontId="12" fillId="0" borderId="10" xfId="0" applyFont="1" applyBorder="1" applyAlignment="1">
      <alignment horizontal="center" wrapText="1"/>
    </xf>
    <xf numFmtId="0" fontId="12" fillId="0" borderId="1" xfId="0" applyFont="1" applyBorder="1" applyAlignment="1">
      <alignment horizontal="justify"/>
    </xf>
    <xf numFmtId="0" fontId="18" fillId="0" borderId="1" xfId="0" applyFont="1" applyBorder="1" applyAlignment="1">
      <alignment horizontal="left"/>
    </xf>
    <xf numFmtId="0" fontId="11" fillId="0" borderId="13" xfId="0" applyFont="1" applyBorder="1" applyAlignment="1">
      <alignment wrapText="1"/>
    </xf>
    <xf numFmtId="0" fontId="3" fillId="0" borderId="1" xfId="0" applyFont="1" applyBorder="1"/>
    <xf numFmtId="0" fontId="11" fillId="0" borderId="7" xfId="0" applyFont="1" applyBorder="1" applyAlignment="1">
      <alignment vertical="top" wrapText="1"/>
    </xf>
    <xf numFmtId="0" fontId="5" fillId="0" borderId="7" xfId="0" applyFont="1" applyBorder="1" applyAlignment="1">
      <alignment vertical="top" wrapText="1"/>
    </xf>
    <xf numFmtId="0" fontId="12" fillId="0" borderId="7" xfId="0" applyFont="1" applyBorder="1" applyAlignment="1">
      <alignment horizontal="justify"/>
    </xf>
    <xf numFmtId="0" fontId="8" fillId="0" borderId="1" xfId="0" applyFont="1" applyBorder="1"/>
    <xf numFmtId="0" fontId="5" fillId="4" borderId="10" xfId="0" applyFont="1" applyFill="1" applyBorder="1" applyAlignment="1">
      <alignment horizontal="center" wrapText="1"/>
    </xf>
    <xf numFmtId="2" fontId="16" fillId="4" borderId="1" xfId="0" applyNumberFormat="1" applyFont="1" applyFill="1" applyBorder="1" applyAlignment="1">
      <alignment horizontal="center" wrapText="1"/>
    </xf>
    <xf numFmtId="0" fontId="5" fillId="0" borderId="1" xfId="0" applyFont="1" applyBorder="1" applyAlignment="1">
      <alignment horizontal="center"/>
    </xf>
    <xf numFmtId="0" fontId="8" fillId="4" borderId="1" xfId="2" applyFont="1" applyFill="1" applyBorder="1" applyAlignment="1">
      <alignment vertical="top" wrapText="1"/>
    </xf>
    <xf numFmtId="0" fontId="6" fillId="4" borderId="1" xfId="0" applyFont="1" applyFill="1" applyBorder="1" applyAlignment="1">
      <alignment horizontal="center" wrapText="1"/>
    </xf>
    <xf numFmtId="0" fontId="12" fillId="4" borderId="10" xfId="0" applyFont="1" applyFill="1" applyBorder="1" applyAlignment="1">
      <alignment horizontal="center"/>
    </xf>
    <xf numFmtId="2" fontId="3" fillId="0" borderId="0" xfId="0" applyNumberFormat="1" applyFont="1"/>
    <xf numFmtId="2" fontId="10" fillId="5" borderId="7" xfId="0" applyNumberFormat="1" applyFont="1" applyFill="1" applyBorder="1" applyAlignment="1">
      <alignment wrapText="1"/>
    </xf>
    <xf numFmtId="0" fontId="9" fillId="5" borderId="7" xfId="0" applyFont="1" applyFill="1" applyBorder="1" applyAlignment="1">
      <alignment horizontal="center" wrapText="1"/>
    </xf>
    <xf numFmtId="0" fontId="12" fillId="5" borderId="1" xfId="0" applyFont="1" applyFill="1" applyBorder="1" applyAlignment="1"/>
    <xf numFmtId="0" fontId="9" fillId="5" borderId="1" xfId="0" applyFont="1" applyFill="1" applyBorder="1" applyAlignment="1">
      <alignment horizontal="center" wrapText="1"/>
    </xf>
    <xf numFmtId="0" fontId="9" fillId="5" borderId="10" xfId="0" applyFont="1" applyFill="1" applyBorder="1" applyAlignment="1">
      <alignment horizontal="center" wrapText="1"/>
    </xf>
    <xf numFmtId="0" fontId="11" fillId="5" borderId="10" xfId="0" applyFont="1" applyFill="1" applyBorder="1" applyAlignment="1">
      <alignment horizontal="center" wrapText="1"/>
    </xf>
    <xf numFmtId="0" fontId="5" fillId="5" borderId="1" xfId="0" applyFont="1" applyFill="1" applyBorder="1" applyAlignment="1">
      <alignment horizontal="center" wrapText="1"/>
    </xf>
    <xf numFmtId="0" fontId="6" fillId="5" borderId="10" xfId="0" applyFont="1" applyFill="1" applyBorder="1" applyAlignment="1">
      <alignment horizontal="center" wrapText="1"/>
    </xf>
    <xf numFmtId="0" fontId="12" fillId="5" borderId="10" xfId="0" applyFont="1" applyFill="1" applyBorder="1" applyAlignment="1"/>
    <xf numFmtId="0" fontId="15" fillId="5" borderId="10" xfId="0" applyFont="1" applyFill="1" applyBorder="1" applyAlignment="1">
      <alignment horizontal="center"/>
    </xf>
    <xf numFmtId="0" fontId="10" fillId="5" borderId="10" xfId="0" applyFont="1" applyFill="1" applyBorder="1" applyAlignment="1">
      <alignment horizontal="center"/>
    </xf>
    <xf numFmtId="2" fontId="10" fillId="6" borderId="1" xfId="0" applyNumberFormat="1" applyFont="1" applyFill="1" applyBorder="1" applyAlignment="1">
      <alignment wrapText="1"/>
    </xf>
    <xf numFmtId="0" fontId="6" fillId="5" borderId="1" xfId="0" applyFont="1" applyFill="1" applyBorder="1" applyAlignment="1">
      <alignment horizontal="center" wrapText="1"/>
    </xf>
    <xf numFmtId="0" fontId="11" fillId="5" borderId="1" xfId="0" applyFont="1" applyFill="1" applyBorder="1" applyAlignment="1">
      <alignment horizontal="center" wrapText="1"/>
    </xf>
    <xf numFmtId="49" fontId="6" fillId="5" borderId="1" xfId="0" applyNumberFormat="1" applyFont="1" applyFill="1" applyBorder="1" applyAlignment="1">
      <alignment horizontal="center" wrapText="1"/>
    </xf>
    <xf numFmtId="49" fontId="4" fillId="5" borderId="1" xfId="2" applyNumberFormat="1" applyFont="1" applyFill="1" applyBorder="1" applyAlignment="1">
      <alignment horizontal="center" shrinkToFit="1"/>
    </xf>
    <xf numFmtId="49" fontId="5" fillId="5" borderId="1" xfId="0" applyNumberFormat="1" applyFont="1" applyFill="1" applyBorder="1" applyAlignment="1">
      <alignment horizontal="center" wrapText="1"/>
    </xf>
    <xf numFmtId="49" fontId="4" fillId="5" borderId="7" xfId="2" applyNumberFormat="1" applyFont="1" applyFill="1" applyBorder="1" applyAlignment="1">
      <alignment horizontal="center" shrinkToFit="1"/>
    </xf>
  </cellXfs>
  <cellStyles count="8">
    <cellStyle name="xl37" xfId="1"/>
    <cellStyle name="Обычный" xfId="0" builtinId="0"/>
    <cellStyle name="Обычный 3" xfId="2"/>
    <cellStyle name="Примечание 2" xfId="3"/>
    <cellStyle name="Примечание 3" xfId="4"/>
    <cellStyle name="Примечание 4" xfId="5"/>
    <cellStyle name="Примечание 5" xfId="6"/>
    <cellStyle name="Примечание 6" xfId="7"/>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2272F"/>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5;&#1088;&#1080;&#1083;&#1086;&#1078;&#1077;&#1085;&#1080;&#1103;%207%20%20&#1082;%20&#1073;&#1102;&#1078;&#1077;&#1090;&#1091;%202020&#1074;&#1090;&#1086;&#1088;&#1086;&#1077;%20&#1095;&#1090;&#1077;&#1085;&#1080;&#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6"/>
    </sheetNames>
    <sheetDataSet>
      <sheetData sheetId="0">
        <row r="38">
          <cell r="D38">
            <v>1406160</v>
          </cell>
        </row>
        <row r="39">
          <cell r="D39">
            <v>937440</v>
          </cell>
        </row>
        <row r="70">
          <cell r="D70">
            <v>2620</v>
          </cell>
        </row>
        <row r="74">
          <cell r="D74">
            <v>951599</v>
          </cell>
        </row>
        <row r="80">
          <cell r="D80">
            <v>189000</v>
          </cell>
        </row>
        <row r="91">
          <cell r="D91">
            <v>50000</v>
          </cell>
        </row>
        <row r="95">
          <cell r="D95">
            <v>21930.95</v>
          </cell>
        </row>
        <row r="96">
          <cell r="D96">
            <v>210588</v>
          </cell>
        </row>
        <row r="100">
          <cell r="D100">
            <v>44253</v>
          </cell>
        </row>
        <row r="101">
          <cell r="D101">
            <v>211000</v>
          </cell>
        </row>
        <row r="102">
          <cell r="D102">
            <v>5747</v>
          </cell>
        </row>
        <row r="141">
          <cell r="D141">
            <v>150000</v>
          </cell>
        </row>
        <row r="145">
          <cell r="D145">
            <v>27025</v>
          </cell>
        </row>
        <row r="146">
          <cell r="D146">
            <v>4718.3999999999996</v>
          </cell>
        </row>
        <row r="149">
          <cell r="D149">
            <v>20000</v>
          </cell>
        </row>
        <row r="152">
          <cell r="D152">
            <v>150000</v>
          </cell>
        </row>
        <row r="187">
          <cell r="D187">
            <v>38880</v>
          </cell>
        </row>
        <row r="204">
          <cell r="D204">
            <v>236000</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AMJ212"/>
  <sheetViews>
    <sheetView tabSelected="1" topLeftCell="C78" zoomScaleNormal="100" workbookViewId="0">
      <selection activeCell="G80" sqref="G9:G80"/>
    </sheetView>
  </sheetViews>
  <sheetFormatPr defaultColWidth="9.140625" defaultRowHeight="15"/>
  <cols>
    <col min="1" max="1" width="80.140625" style="7" customWidth="1"/>
    <col min="2" max="2" width="7.42578125" style="7" customWidth="1"/>
    <col min="3" max="3" width="7.5703125" style="7" customWidth="1"/>
    <col min="4" max="4" width="6.42578125" style="7" customWidth="1"/>
    <col min="5" max="5" width="17" style="7" customWidth="1"/>
    <col min="6" max="6" width="6.85546875" style="7" customWidth="1"/>
    <col min="7" max="7" width="18.42578125" style="7" customWidth="1"/>
    <col min="8" max="8" width="18.28515625" style="7" customWidth="1"/>
    <col min="9" max="9" width="16.140625" style="7" customWidth="1"/>
    <col min="10" max="10" width="10.7109375" style="7" customWidth="1"/>
    <col min="11" max="1024" width="9.140625" style="7"/>
  </cols>
  <sheetData>
    <row r="1" spans="1:8" ht="15.75">
      <c r="A1" s="8"/>
      <c r="B1" s="8"/>
      <c r="C1" s="8" t="s">
        <v>0</v>
      </c>
      <c r="D1" s="8"/>
      <c r="E1" s="8"/>
      <c r="F1" s="9"/>
      <c r="G1" s="9"/>
      <c r="H1" s="8"/>
    </row>
    <row r="2" spans="1:8" ht="15.75">
      <c r="A2" s="8"/>
      <c r="B2" s="8"/>
      <c r="C2" s="8" t="s">
        <v>1</v>
      </c>
      <c r="D2" s="8"/>
      <c r="E2" s="8"/>
      <c r="F2" s="9"/>
      <c r="G2" s="9"/>
      <c r="H2" s="8"/>
    </row>
    <row r="3" spans="1:8" ht="15.75">
      <c r="A3" s="8"/>
      <c r="B3" s="8"/>
      <c r="C3" s="8" t="s">
        <v>2</v>
      </c>
      <c r="D3" s="8"/>
      <c r="E3" s="8"/>
      <c r="F3" s="9"/>
      <c r="G3" s="9"/>
      <c r="H3" s="8"/>
    </row>
    <row r="4" spans="1:8" ht="18.75">
      <c r="A4" s="6" t="s">
        <v>3</v>
      </c>
      <c r="B4" s="6"/>
      <c r="C4" s="6"/>
      <c r="D4" s="6"/>
      <c r="E4" s="6"/>
      <c r="F4" s="6"/>
      <c r="G4" s="10"/>
    </row>
    <row r="5" spans="1:8" ht="18.75">
      <c r="A5" s="6"/>
      <c r="B5" s="6"/>
      <c r="C5" s="6"/>
      <c r="D5" s="6"/>
      <c r="E5" s="6"/>
      <c r="F5" s="6"/>
      <c r="G5" s="10"/>
    </row>
    <row r="6" spans="1:8" ht="15.75">
      <c r="A6" s="5"/>
      <c r="B6" s="5"/>
      <c r="C6" s="5"/>
      <c r="D6" s="5"/>
      <c r="E6" s="5"/>
      <c r="F6" s="5"/>
      <c r="G6" s="11"/>
    </row>
    <row r="7" spans="1:8" ht="31.5" customHeight="1">
      <c r="A7" s="4" t="s">
        <v>4</v>
      </c>
      <c r="B7" s="3" t="s">
        <v>5</v>
      </c>
      <c r="C7" s="12" t="s">
        <v>6</v>
      </c>
      <c r="D7" s="3" t="s">
        <v>7</v>
      </c>
      <c r="E7" s="2" t="s">
        <v>8</v>
      </c>
      <c r="F7" s="1" t="s">
        <v>9</v>
      </c>
      <c r="G7" s="13"/>
      <c r="H7" s="14" t="s">
        <v>10</v>
      </c>
    </row>
    <row r="8" spans="1:8" ht="15.75">
      <c r="A8" s="4"/>
      <c r="B8" s="3"/>
      <c r="C8" s="15"/>
      <c r="D8" s="3"/>
      <c r="E8" s="3"/>
      <c r="F8" s="1"/>
      <c r="G8" s="16"/>
      <c r="H8" s="17" t="s">
        <v>11</v>
      </c>
    </row>
    <row r="9" spans="1:8" ht="56.25">
      <c r="A9" s="18" t="s">
        <v>12</v>
      </c>
      <c r="B9" s="19" t="s">
        <v>13</v>
      </c>
      <c r="C9" s="19"/>
      <c r="D9" s="19"/>
      <c r="E9" s="20"/>
      <c r="F9" s="21"/>
      <c r="G9" s="133">
        <f>G10+G24+G32+G39+G41+G44</f>
        <v>806947.94</v>
      </c>
      <c r="H9" s="22">
        <f>H10+H24+H41+H32+H39+H44</f>
        <v>32461522.490000002</v>
      </c>
    </row>
    <row r="10" spans="1:8" ht="18.75">
      <c r="A10" s="23" t="s">
        <v>14</v>
      </c>
      <c r="B10" s="24"/>
      <c r="C10" s="19" t="s">
        <v>15</v>
      </c>
      <c r="D10" s="19">
        <v>13</v>
      </c>
      <c r="E10" s="25"/>
      <c r="F10" s="21"/>
      <c r="G10" s="134">
        <f>G11+G12+G13+G14+G15+G16+G17+G18+G19+G20+G21+G22+G23</f>
        <v>230000</v>
      </c>
      <c r="H10" s="26">
        <f>SUM(H11:H23)</f>
        <v>12470094.520000001</v>
      </c>
    </row>
    <row r="11" spans="1:8" ht="131.25">
      <c r="A11" s="27" t="s">
        <v>16</v>
      </c>
      <c r="B11" s="24"/>
      <c r="C11" s="24" t="s">
        <v>15</v>
      </c>
      <c r="D11" s="24">
        <v>13</v>
      </c>
      <c r="E11" s="25" t="s">
        <v>17</v>
      </c>
      <c r="F11" s="21">
        <v>100</v>
      </c>
      <c r="G11" s="134"/>
      <c r="H11" s="28">
        <v>4007808</v>
      </c>
    </row>
    <row r="12" spans="1:8" ht="93.75">
      <c r="A12" s="27" t="s">
        <v>18</v>
      </c>
      <c r="B12" s="24"/>
      <c r="C12" s="24" t="s">
        <v>15</v>
      </c>
      <c r="D12" s="24">
        <v>13</v>
      </c>
      <c r="E12" s="25" t="s">
        <v>19</v>
      </c>
      <c r="F12" s="21">
        <v>200</v>
      </c>
      <c r="G12" s="134"/>
      <c r="H12" s="28">
        <v>890228.39</v>
      </c>
    </row>
    <row r="13" spans="1:8" ht="75">
      <c r="A13" s="27" t="s">
        <v>20</v>
      </c>
      <c r="B13" s="24"/>
      <c r="C13" s="24" t="s">
        <v>15</v>
      </c>
      <c r="D13" s="24">
        <v>13</v>
      </c>
      <c r="E13" s="25" t="s">
        <v>21</v>
      </c>
      <c r="F13" s="21">
        <v>800</v>
      </c>
      <c r="G13" s="134"/>
      <c r="H13" s="28">
        <f>'[1]приложение 6'!$D$70</f>
        <v>2620</v>
      </c>
    </row>
    <row r="14" spans="1:8" ht="131.25">
      <c r="A14" s="29" t="s">
        <v>22</v>
      </c>
      <c r="B14" s="24"/>
      <c r="C14" s="24" t="s">
        <v>15</v>
      </c>
      <c r="D14" s="24">
        <v>13</v>
      </c>
      <c r="E14" s="24" t="s">
        <v>23</v>
      </c>
      <c r="F14" s="30">
        <v>100</v>
      </c>
      <c r="G14" s="135"/>
      <c r="H14" s="31"/>
    </row>
    <row r="15" spans="1:8" ht="78.75" customHeight="1">
      <c r="A15" s="27" t="s">
        <v>24</v>
      </c>
      <c r="B15" s="24"/>
      <c r="C15" s="24" t="s">
        <v>15</v>
      </c>
      <c r="D15" s="24">
        <v>13</v>
      </c>
      <c r="E15" s="25" t="s">
        <v>25</v>
      </c>
      <c r="F15" s="21">
        <v>600</v>
      </c>
      <c r="G15" s="134">
        <v>230000</v>
      </c>
      <c r="H15" s="28">
        <v>4235919</v>
      </c>
    </row>
    <row r="16" spans="1:8" ht="78.75" customHeight="1">
      <c r="A16" s="27" t="s">
        <v>26</v>
      </c>
      <c r="B16" s="24"/>
      <c r="C16" s="24" t="s">
        <v>15</v>
      </c>
      <c r="D16" s="24">
        <v>13</v>
      </c>
      <c r="E16" s="25" t="s">
        <v>27</v>
      </c>
      <c r="F16" s="21">
        <v>600</v>
      </c>
      <c r="G16" s="136"/>
      <c r="H16" s="32">
        <f>'[1]приложение 6'!$D$74</f>
        <v>951599</v>
      </c>
    </row>
    <row r="17" spans="1:9" ht="75">
      <c r="A17" s="27" t="s">
        <v>28</v>
      </c>
      <c r="B17" s="24"/>
      <c r="C17" s="24" t="s">
        <v>15</v>
      </c>
      <c r="D17" s="24">
        <v>13</v>
      </c>
      <c r="E17" s="25" t="s">
        <v>29</v>
      </c>
      <c r="F17" s="33">
        <v>200</v>
      </c>
      <c r="G17" s="137"/>
      <c r="H17" s="32">
        <v>2070000</v>
      </c>
    </row>
    <row r="18" spans="1:9" ht="75">
      <c r="A18" s="27" t="s">
        <v>30</v>
      </c>
      <c r="B18" s="24"/>
      <c r="C18" s="24" t="s">
        <v>15</v>
      </c>
      <c r="D18" s="24">
        <v>13</v>
      </c>
      <c r="E18" s="25" t="s">
        <v>31</v>
      </c>
      <c r="F18" s="33">
        <v>200</v>
      </c>
      <c r="G18" s="137"/>
      <c r="H18" s="32">
        <v>106833.16</v>
      </c>
    </row>
    <row r="19" spans="1:9" ht="93.75">
      <c r="A19" s="29" t="s">
        <v>32</v>
      </c>
      <c r="B19" s="24"/>
      <c r="C19" s="24" t="s">
        <v>15</v>
      </c>
      <c r="D19" s="24">
        <v>13</v>
      </c>
      <c r="E19" s="25" t="s">
        <v>33</v>
      </c>
      <c r="F19" s="33">
        <v>200</v>
      </c>
      <c r="G19" s="137"/>
      <c r="H19" s="32">
        <f>'[1]приложение 6'!$D$80</f>
        <v>189000</v>
      </c>
    </row>
    <row r="20" spans="1:9" ht="56.25">
      <c r="A20" s="29" t="s">
        <v>34</v>
      </c>
      <c r="B20" s="24"/>
      <c r="C20" s="24" t="s">
        <v>15</v>
      </c>
      <c r="D20" s="24">
        <v>13</v>
      </c>
      <c r="E20" s="34" t="s">
        <v>35</v>
      </c>
      <c r="F20" s="33">
        <v>200</v>
      </c>
      <c r="G20" s="137"/>
      <c r="H20" s="32">
        <v>13698.97</v>
      </c>
    </row>
    <row r="21" spans="1:9" ht="75">
      <c r="A21" s="29" t="s">
        <v>36</v>
      </c>
      <c r="B21" s="24"/>
      <c r="C21" s="24" t="s">
        <v>15</v>
      </c>
      <c r="D21" s="24">
        <v>13</v>
      </c>
      <c r="E21" s="25" t="s">
        <v>37</v>
      </c>
      <c r="F21" s="35">
        <v>200</v>
      </c>
      <c r="G21" s="138"/>
      <c r="H21" s="32">
        <v>2388</v>
      </c>
    </row>
    <row r="22" spans="1:9" ht="56.25">
      <c r="A22" s="29" t="s">
        <v>38</v>
      </c>
      <c r="B22" s="24"/>
      <c r="C22" s="24" t="s">
        <v>15</v>
      </c>
      <c r="D22" s="24">
        <v>13</v>
      </c>
      <c r="E22" s="34" t="s">
        <v>39</v>
      </c>
      <c r="F22" s="35">
        <v>200</v>
      </c>
      <c r="G22" s="138"/>
      <c r="H22" s="31"/>
    </row>
    <row r="23" spans="1:9" ht="56.25">
      <c r="A23" s="36" t="s">
        <v>40</v>
      </c>
      <c r="B23" s="24"/>
      <c r="C23" s="24" t="s">
        <v>15</v>
      </c>
      <c r="D23" s="24">
        <v>13</v>
      </c>
      <c r="E23" s="25" t="s">
        <v>41</v>
      </c>
      <c r="F23" s="33">
        <v>200</v>
      </c>
      <c r="G23" s="137"/>
      <c r="H23" s="32"/>
    </row>
    <row r="24" spans="1:9" ht="18.75">
      <c r="A24" s="37" t="s">
        <v>42</v>
      </c>
      <c r="B24" s="38"/>
      <c r="C24" s="39" t="s">
        <v>43</v>
      </c>
      <c r="D24" s="40" t="s">
        <v>44</v>
      </c>
      <c r="E24" s="40"/>
      <c r="F24" s="19"/>
      <c r="G24" s="139">
        <f>G25+G28</f>
        <v>-443052.06</v>
      </c>
      <c r="H24" s="41">
        <f>H25+H28</f>
        <v>8101118.9000000004</v>
      </c>
    </row>
    <row r="25" spans="1:9" ht="18.75">
      <c r="A25" s="37" t="s">
        <v>45</v>
      </c>
      <c r="B25" s="38"/>
      <c r="C25" s="39" t="s">
        <v>43</v>
      </c>
      <c r="D25" s="40" t="s">
        <v>46</v>
      </c>
      <c r="E25" s="40"/>
      <c r="F25" s="19"/>
      <c r="G25" s="139">
        <f>G26+G27</f>
        <v>0</v>
      </c>
      <c r="H25" s="41">
        <f>H26+H27</f>
        <v>232518.95</v>
      </c>
    </row>
    <row r="26" spans="1:9" ht="93.75">
      <c r="A26" s="27" t="s">
        <v>47</v>
      </c>
      <c r="B26" s="24"/>
      <c r="C26" s="24"/>
      <c r="D26" s="24"/>
      <c r="E26" s="25" t="s">
        <v>48</v>
      </c>
      <c r="F26" s="21">
        <v>200</v>
      </c>
      <c r="G26" s="136"/>
      <c r="H26" s="42">
        <f>'[1]приложение 6'!$D$95</f>
        <v>21930.95</v>
      </c>
    </row>
    <row r="27" spans="1:9" ht="150">
      <c r="A27" s="43" t="s">
        <v>49</v>
      </c>
      <c r="B27" s="24"/>
      <c r="C27" s="24"/>
      <c r="D27" s="24"/>
      <c r="E27" s="25" t="s">
        <v>50</v>
      </c>
      <c r="F27" s="21">
        <v>200</v>
      </c>
      <c r="G27" s="136"/>
      <c r="H27" s="32">
        <f>'[1]приложение 6'!$D$96</f>
        <v>210588</v>
      </c>
    </row>
    <row r="28" spans="1:9" ht="18.75">
      <c r="A28" s="37" t="s">
        <v>51</v>
      </c>
      <c r="B28" s="19"/>
      <c r="C28" s="19" t="s">
        <v>52</v>
      </c>
      <c r="D28" s="19" t="s">
        <v>53</v>
      </c>
      <c r="E28" s="25"/>
      <c r="F28" s="33"/>
      <c r="G28" s="140">
        <f>G29+G30+G31</f>
        <v>-443052.06</v>
      </c>
      <c r="H28" s="44">
        <f>SUM(H29:H31)</f>
        <v>7868599.9500000002</v>
      </c>
    </row>
    <row r="29" spans="1:9" ht="75">
      <c r="A29" s="43" t="s">
        <v>54</v>
      </c>
      <c r="B29" s="24"/>
      <c r="C29" s="24" t="s">
        <v>52</v>
      </c>
      <c r="D29" s="24" t="s">
        <v>53</v>
      </c>
      <c r="E29" s="25" t="s">
        <v>55</v>
      </c>
      <c r="F29" s="33">
        <v>200</v>
      </c>
      <c r="G29" s="138">
        <v>-10818.91</v>
      </c>
      <c r="H29" s="45">
        <v>3015561.12</v>
      </c>
    </row>
    <row r="30" spans="1:9" ht="93.75">
      <c r="A30" s="46" t="s">
        <v>56</v>
      </c>
      <c r="B30" s="24"/>
      <c r="C30" s="24" t="s">
        <v>52</v>
      </c>
      <c r="D30" s="24" t="s">
        <v>53</v>
      </c>
      <c r="E30" s="34" t="s">
        <v>57</v>
      </c>
      <c r="F30" s="35">
        <v>200</v>
      </c>
      <c r="G30" s="138"/>
      <c r="H30" s="31">
        <v>4853038.83</v>
      </c>
    </row>
    <row r="31" spans="1:9" ht="131.25">
      <c r="A31" s="46" t="s">
        <v>58</v>
      </c>
      <c r="B31" s="24"/>
      <c r="C31" s="24" t="s">
        <v>52</v>
      </c>
      <c r="D31" s="24" t="s">
        <v>53</v>
      </c>
      <c r="E31" s="34" t="s">
        <v>59</v>
      </c>
      <c r="F31" s="35">
        <v>400</v>
      </c>
      <c r="G31" s="138">
        <v>-432233.15</v>
      </c>
      <c r="H31" s="31">
        <v>0</v>
      </c>
    </row>
    <row r="32" spans="1:9" ht="18.75">
      <c r="A32" s="47" t="s">
        <v>60</v>
      </c>
      <c r="B32" s="24"/>
      <c r="C32" s="19" t="s">
        <v>61</v>
      </c>
      <c r="D32" s="19" t="s">
        <v>62</v>
      </c>
      <c r="E32" s="25"/>
      <c r="F32" s="33"/>
      <c r="G32" s="140">
        <f>G33+G34+G35+G36+G37+G38</f>
        <v>1050000</v>
      </c>
      <c r="H32" s="44">
        <f>SUM(H33:H38)</f>
        <v>11620309.07</v>
      </c>
      <c r="I32" s="44"/>
    </row>
    <row r="33" spans="1:9" ht="56.25">
      <c r="A33" s="48" t="s">
        <v>34</v>
      </c>
      <c r="B33" s="24"/>
      <c r="C33" s="24" t="s">
        <v>61</v>
      </c>
      <c r="D33" s="24" t="s">
        <v>62</v>
      </c>
      <c r="E33" s="25" t="s">
        <v>35</v>
      </c>
      <c r="F33" s="33">
        <v>200</v>
      </c>
      <c r="G33" s="137">
        <v>50000</v>
      </c>
      <c r="H33" s="32">
        <v>167564.46</v>
      </c>
      <c r="I33" s="44"/>
    </row>
    <row r="34" spans="1:9" ht="61.5" customHeight="1">
      <c r="A34" s="49" t="s">
        <v>63</v>
      </c>
      <c r="B34" s="24"/>
      <c r="C34" s="24" t="s">
        <v>61</v>
      </c>
      <c r="D34" s="24" t="s">
        <v>62</v>
      </c>
      <c r="E34" s="34" t="s">
        <v>64</v>
      </c>
      <c r="F34" s="33">
        <v>200</v>
      </c>
      <c r="G34" s="137"/>
      <c r="H34" s="32"/>
      <c r="I34" s="32"/>
    </row>
    <row r="35" spans="1:9" ht="102" customHeight="1">
      <c r="A35" s="48" t="s">
        <v>65</v>
      </c>
      <c r="B35" s="24"/>
      <c r="C35" s="24" t="s">
        <v>61</v>
      </c>
      <c r="D35" s="24" t="s">
        <v>62</v>
      </c>
      <c r="E35" s="25" t="s">
        <v>66</v>
      </c>
      <c r="F35" s="33">
        <v>400</v>
      </c>
      <c r="G35" s="137"/>
      <c r="H35" s="32">
        <v>606060.61</v>
      </c>
      <c r="I35" s="32"/>
    </row>
    <row r="36" spans="1:9" ht="38.25" customHeight="1">
      <c r="A36" s="29" t="s">
        <v>67</v>
      </c>
      <c r="B36" s="24"/>
      <c r="C36" s="24" t="s">
        <v>61</v>
      </c>
      <c r="D36" s="24" t="s">
        <v>62</v>
      </c>
      <c r="E36" s="50" t="s">
        <v>68</v>
      </c>
      <c r="F36" s="33">
        <v>800</v>
      </c>
      <c r="G36" s="137">
        <v>1000000</v>
      </c>
      <c r="H36" s="32">
        <v>5100000</v>
      </c>
      <c r="I36" s="32"/>
    </row>
    <row r="37" spans="1:9" ht="93.75">
      <c r="A37" s="51" t="s">
        <v>69</v>
      </c>
      <c r="B37" s="24"/>
      <c r="C37" s="24" t="s">
        <v>61</v>
      </c>
      <c r="D37" s="24" t="s">
        <v>62</v>
      </c>
      <c r="E37" s="25" t="s">
        <v>70</v>
      </c>
      <c r="F37" s="33">
        <v>800</v>
      </c>
      <c r="G37" s="137"/>
      <c r="H37" s="32">
        <v>1430000</v>
      </c>
      <c r="I37" s="32"/>
    </row>
    <row r="38" spans="1:9" ht="37.5">
      <c r="A38" s="36" t="s">
        <v>71</v>
      </c>
      <c r="B38" s="24"/>
      <c r="C38" s="24" t="s">
        <v>61</v>
      </c>
      <c r="D38" s="24" t="s">
        <v>62</v>
      </c>
      <c r="E38" s="34" t="s">
        <v>72</v>
      </c>
      <c r="F38" s="35">
        <v>200</v>
      </c>
      <c r="G38" s="138"/>
      <c r="H38" s="31">
        <v>4316684</v>
      </c>
      <c r="I38" s="32"/>
    </row>
    <row r="39" spans="1:9" ht="37.5">
      <c r="A39" s="52" t="s">
        <v>73</v>
      </c>
      <c r="B39" s="24"/>
      <c r="C39" s="19" t="s">
        <v>74</v>
      </c>
      <c r="D39" s="19" t="s">
        <v>75</v>
      </c>
      <c r="E39" s="25"/>
      <c r="F39" s="33"/>
      <c r="G39" s="140">
        <f>G40</f>
        <v>0</v>
      </c>
      <c r="H39" s="44">
        <f>H40</f>
        <v>0</v>
      </c>
      <c r="I39" s="44"/>
    </row>
    <row r="40" spans="1:9" ht="112.5">
      <c r="A40" s="51" t="s">
        <v>76</v>
      </c>
      <c r="B40" s="24"/>
      <c r="C40" s="19" t="s">
        <v>74</v>
      </c>
      <c r="D40" s="19" t="s">
        <v>75</v>
      </c>
      <c r="E40" s="34" t="s">
        <v>77</v>
      </c>
      <c r="F40" s="53">
        <v>200</v>
      </c>
      <c r="G40" s="141"/>
      <c r="H40" s="54"/>
      <c r="I40" s="54"/>
    </row>
    <row r="41" spans="1:9" ht="18.75">
      <c r="A41" s="37" t="s">
        <v>78</v>
      </c>
      <c r="B41" s="19"/>
      <c r="C41" s="19" t="s">
        <v>74</v>
      </c>
      <c r="D41" s="19" t="s">
        <v>61</v>
      </c>
      <c r="E41" s="20"/>
      <c r="F41" s="33"/>
      <c r="G41" s="140">
        <f>G42+G43</f>
        <v>-30000</v>
      </c>
      <c r="H41" s="41">
        <f>H42+H43</f>
        <v>70000</v>
      </c>
    </row>
    <row r="42" spans="1:9" ht="75">
      <c r="A42" s="55" t="s">
        <v>79</v>
      </c>
      <c r="B42" s="56"/>
      <c r="C42" s="24" t="s">
        <v>74</v>
      </c>
      <c r="D42" s="24" t="s">
        <v>61</v>
      </c>
      <c r="E42" s="25" t="s">
        <v>80</v>
      </c>
      <c r="F42" s="57">
        <v>200</v>
      </c>
      <c r="G42" s="142"/>
      <c r="H42" s="42">
        <f>'[1]приложение 6'!$D$91</f>
        <v>50000</v>
      </c>
    </row>
    <row r="43" spans="1:9" ht="75">
      <c r="A43" s="55" t="s">
        <v>81</v>
      </c>
      <c r="B43" s="56"/>
      <c r="C43" s="24" t="s">
        <v>74</v>
      </c>
      <c r="D43" s="24" t="s">
        <v>61</v>
      </c>
      <c r="E43" s="25" t="s">
        <v>82</v>
      </c>
      <c r="F43" s="57">
        <v>200</v>
      </c>
      <c r="G43" s="142">
        <v>-30000</v>
      </c>
      <c r="H43" s="42">
        <v>20000</v>
      </c>
    </row>
    <row r="44" spans="1:9" ht="37.5">
      <c r="A44" s="58" t="s">
        <v>83</v>
      </c>
      <c r="B44" s="56"/>
      <c r="C44" s="19" t="s">
        <v>53</v>
      </c>
      <c r="D44" s="19" t="s">
        <v>53</v>
      </c>
      <c r="E44" s="25"/>
      <c r="F44" s="57"/>
      <c r="G44" s="143">
        <f>G45</f>
        <v>0</v>
      </c>
      <c r="H44" s="42">
        <v>200000</v>
      </c>
    </row>
    <row r="45" spans="1:9" ht="56.25">
      <c r="A45" s="55" t="s">
        <v>84</v>
      </c>
      <c r="B45" s="56"/>
      <c r="C45" s="24" t="s">
        <v>53</v>
      </c>
      <c r="D45" s="24" t="s">
        <v>53</v>
      </c>
      <c r="E45" s="59" t="s">
        <v>85</v>
      </c>
      <c r="F45" s="57">
        <v>800</v>
      </c>
      <c r="G45" s="142"/>
      <c r="H45" s="42">
        <v>200000</v>
      </c>
    </row>
    <row r="46" spans="1:9" ht="37.5">
      <c r="A46" s="37" t="s">
        <v>86</v>
      </c>
      <c r="B46" s="19" t="s">
        <v>87</v>
      </c>
      <c r="C46" s="19"/>
      <c r="D46" s="19"/>
      <c r="E46" s="20"/>
      <c r="F46" s="21"/>
      <c r="G46" s="144">
        <f>G47+G57+G77+G83+G90+G92+G94</f>
        <v>1730885.2000000002</v>
      </c>
      <c r="H46" s="60">
        <f>H47+H57+H90+H83+H94+H92+H77</f>
        <v>71763322.729999989</v>
      </c>
    </row>
    <row r="47" spans="1:9" ht="18.75">
      <c r="A47" s="58" t="s">
        <v>88</v>
      </c>
      <c r="B47" s="56"/>
      <c r="C47" s="61" t="s">
        <v>89</v>
      </c>
      <c r="D47" s="61" t="s">
        <v>15</v>
      </c>
      <c r="E47" s="25"/>
      <c r="F47" s="21"/>
      <c r="G47" s="145">
        <f>G48+G49+G50+G51+G52+G53+G54+G55+G56</f>
        <v>-241528.16000000003</v>
      </c>
      <c r="H47" s="60">
        <f>SUM(H48:H56)</f>
        <v>18912124.680000003</v>
      </c>
    </row>
    <row r="48" spans="1:9" ht="112.5">
      <c r="A48" s="62" t="s">
        <v>90</v>
      </c>
      <c r="B48" s="25"/>
      <c r="C48" s="21" t="s">
        <v>89</v>
      </c>
      <c r="D48" s="21" t="s">
        <v>15</v>
      </c>
      <c r="E48" s="25" t="s">
        <v>91</v>
      </c>
      <c r="F48" s="21">
        <v>100</v>
      </c>
      <c r="G48" s="146">
        <v>-240000</v>
      </c>
      <c r="H48" s="31">
        <v>6317174</v>
      </c>
      <c r="I48" s="32"/>
    </row>
    <row r="49" spans="1:8" ht="56.25">
      <c r="A49" s="62" t="s">
        <v>92</v>
      </c>
      <c r="B49" s="25"/>
      <c r="C49" s="21" t="s">
        <v>89</v>
      </c>
      <c r="D49" s="21" t="s">
        <v>15</v>
      </c>
      <c r="E49" s="25" t="s">
        <v>93</v>
      </c>
      <c r="F49" s="21">
        <v>200</v>
      </c>
      <c r="G49" s="146">
        <v>-143122.63</v>
      </c>
      <c r="H49" s="31">
        <v>5083803.21</v>
      </c>
    </row>
    <row r="50" spans="1:8" ht="37.5">
      <c r="A50" s="62" t="s">
        <v>94</v>
      </c>
      <c r="B50" s="25"/>
      <c r="C50" s="21" t="s">
        <v>89</v>
      </c>
      <c r="D50" s="21" t="s">
        <v>15</v>
      </c>
      <c r="E50" s="25" t="s">
        <v>91</v>
      </c>
      <c r="F50" s="21">
        <v>800</v>
      </c>
      <c r="G50" s="136">
        <v>-12159</v>
      </c>
      <c r="H50" s="32">
        <v>3841</v>
      </c>
    </row>
    <row r="51" spans="1:8" ht="75">
      <c r="A51" s="63" t="s">
        <v>95</v>
      </c>
      <c r="B51" s="56"/>
      <c r="C51" s="21" t="s">
        <v>89</v>
      </c>
      <c r="D51" s="21" t="s">
        <v>15</v>
      </c>
      <c r="E51" s="25" t="s">
        <v>96</v>
      </c>
      <c r="F51" s="21">
        <v>200</v>
      </c>
      <c r="G51" s="136">
        <v>14512.47</v>
      </c>
      <c r="H51" s="31">
        <v>290472.06</v>
      </c>
    </row>
    <row r="52" spans="1:8" ht="56.25">
      <c r="A52" s="62" t="s">
        <v>97</v>
      </c>
      <c r="B52" s="25"/>
      <c r="C52" s="21" t="s">
        <v>89</v>
      </c>
      <c r="D52" s="21" t="s">
        <v>15</v>
      </c>
      <c r="E52" s="25" t="s">
        <v>98</v>
      </c>
      <c r="F52" s="21">
        <v>200</v>
      </c>
      <c r="G52" s="146"/>
      <c r="H52" s="31">
        <v>189054</v>
      </c>
    </row>
    <row r="53" spans="1:8" ht="168.75">
      <c r="A53" s="64" t="s">
        <v>99</v>
      </c>
      <c r="B53" s="24"/>
      <c r="C53" s="21" t="s">
        <v>89</v>
      </c>
      <c r="D53" s="21" t="s">
        <v>15</v>
      </c>
      <c r="E53" s="25" t="s">
        <v>100</v>
      </c>
      <c r="F53" s="21">
        <v>200</v>
      </c>
      <c r="G53" s="136">
        <v>49682</v>
      </c>
      <c r="H53" s="42">
        <v>173887</v>
      </c>
    </row>
    <row r="54" spans="1:8" ht="243.75">
      <c r="A54" s="65" t="s">
        <v>101</v>
      </c>
      <c r="B54" s="66"/>
      <c r="C54" s="21" t="s">
        <v>89</v>
      </c>
      <c r="D54" s="21" t="s">
        <v>15</v>
      </c>
      <c r="E54" s="25" t="s">
        <v>102</v>
      </c>
      <c r="F54" s="21">
        <v>100</v>
      </c>
      <c r="G54" s="146">
        <v>88617</v>
      </c>
      <c r="H54" s="31">
        <v>6410691</v>
      </c>
    </row>
    <row r="55" spans="1:8" ht="188.25" customHeight="1">
      <c r="A55" s="65" t="s">
        <v>103</v>
      </c>
      <c r="B55" s="66"/>
      <c r="C55" s="21" t="s">
        <v>89</v>
      </c>
      <c r="D55" s="21" t="s">
        <v>15</v>
      </c>
      <c r="E55" s="25" t="s">
        <v>102</v>
      </c>
      <c r="F55" s="21">
        <v>200</v>
      </c>
      <c r="G55" s="136">
        <v>942</v>
      </c>
      <c r="H55" s="42">
        <v>39162</v>
      </c>
    </row>
    <row r="56" spans="1:8" ht="114" customHeight="1">
      <c r="A56" s="65" t="s">
        <v>104</v>
      </c>
      <c r="B56" s="66"/>
      <c r="C56" s="21" t="s">
        <v>89</v>
      </c>
      <c r="D56" s="21" t="s">
        <v>15</v>
      </c>
      <c r="E56" s="67" t="s">
        <v>105</v>
      </c>
      <c r="F56" s="24">
        <v>200</v>
      </c>
      <c r="G56" s="146"/>
      <c r="H56" s="31">
        <v>404040.41</v>
      </c>
    </row>
    <row r="57" spans="1:8" ht="18.75">
      <c r="A57" s="58" t="s">
        <v>106</v>
      </c>
      <c r="B57" s="68"/>
      <c r="C57" s="61" t="s">
        <v>89</v>
      </c>
      <c r="D57" s="61" t="s">
        <v>62</v>
      </c>
      <c r="E57" s="69"/>
      <c r="F57" s="61"/>
      <c r="G57" s="147">
        <f>G58+G59+G60+G61+G62+G63+G64+G65+G66+G67+G68+G69+G70+G71+G72+G73+G74+G75+G76</f>
        <v>1176765.33</v>
      </c>
      <c r="H57" s="60">
        <f>SUM(H58:H76)</f>
        <v>46787186.609999992</v>
      </c>
    </row>
    <row r="58" spans="1:8" ht="112.5">
      <c r="A58" s="62" t="s">
        <v>107</v>
      </c>
      <c r="B58" s="25"/>
      <c r="C58" s="21" t="s">
        <v>89</v>
      </c>
      <c r="D58" s="21" t="s">
        <v>62</v>
      </c>
      <c r="E58" s="25" t="s">
        <v>108</v>
      </c>
      <c r="F58" s="21">
        <v>100</v>
      </c>
      <c r="G58" s="134">
        <v>2729.95</v>
      </c>
      <c r="H58" s="28">
        <v>210592.95</v>
      </c>
    </row>
    <row r="59" spans="1:8" ht="56.25">
      <c r="A59" s="62" t="s">
        <v>109</v>
      </c>
      <c r="B59" s="25"/>
      <c r="C59" s="21" t="s">
        <v>89</v>
      </c>
      <c r="D59" s="21" t="s">
        <v>62</v>
      </c>
      <c r="E59" s="25" t="s">
        <v>110</v>
      </c>
      <c r="F59" s="21">
        <v>200</v>
      </c>
      <c r="G59" s="146">
        <v>319310</v>
      </c>
      <c r="H59" s="31">
        <v>7476519.8700000001</v>
      </c>
    </row>
    <row r="60" spans="1:8" ht="75">
      <c r="A60" s="62" t="s">
        <v>111</v>
      </c>
      <c r="B60" s="25"/>
      <c r="C60" s="21" t="s">
        <v>89</v>
      </c>
      <c r="D60" s="21" t="s">
        <v>62</v>
      </c>
      <c r="E60" s="25" t="s">
        <v>112</v>
      </c>
      <c r="F60" s="21">
        <v>600</v>
      </c>
      <c r="G60" s="146">
        <v>950000</v>
      </c>
      <c r="H60" s="31">
        <v>6163619.8099999996</v>
      </c>
    </row>
    <row r="61" spans="1:8" ht="43.5" customHeight="1">
      <c r="A61" s="62" t="s">
        <v>113</v>
      </c>
      <c r="B61" s="25"/>
      <c r="C61" s="21" t="s">
        <v>89</v>
      </c>
      <c r="D61" s="21" t="s">
        <v>62</v>
      </c>
      <c r="E61" s="25" t="s">
        <v>114</v>
      </c>
      <c r="F61" s="21">
        <v>800</v>
      </c>
      <c r="G61" s="134">
        <v>-12576</v>
      </c>
      <c r="H61" s="28">
        <v>2424</v>
      </c>
    </row>
    <row r="62" spans="1:8" ht="75">
      <c r="A62" s="55" t="s">
        <v>115</v>
      </c>
      <c r="B62" s="56"/>
      <c r="C62" s="21" t="s">
        <v>89</v>
      </c>
      <c r="D62" s="21" t="s">
        <v>62</v>
      </c>
      <c r="E62" s="25" t="s">
        <v>116</v>
      </c>
      <c r="F62" s="21">
        <v>200</v>
      </c>
      <c r="G62" s="134"/>
      <c r="H62" s="28">
        <v>375500</v>
      </c>
    </row>
    <row r="63" spans="1:8" ht="76.5" customHeight="1">
      <c r="A63" s="55" t="s">
        <v>117</v>
      </c>
      <c r="B63" s="56"/>
      <c r="C63" s="21" t="s">
        <v>89</v>
      </c>
      <c r="D63" s="21" t="s">
        <v>62</v>
      </c>
      <c r="E63" s="25" t="s">
        <v>118</v>
      </c>
      <c r="F63" s="21">
        <v>600</v>
      </c>
      <c r="G63" s="146"/>
      <c r="H63" s="31">
        <v>495959.59</v>
      </c>
    </row>
    <row r="64" spans="1:8" ht="56.25">
      <c r="A64" s="62" t="s">
        <v>119</v>
      </c>
      <c r="B64" s="25"/>
      <c r="C64" s="21" t="s">
        <v>89</v>
      </c>
      <c r="D64" s="21" t="s">
        <v>62</v>
      </c>
      <c r="E64" s="25" t="s">
        <v>120</v>
      </c>
      <c r="F64" s="21">
        <v>200</v>
      </c>
      <c r="G64" s="146"/>
      <c r="H64" s="31">
        <v>183310</v>
      </c>
    </row>
    <row r="65" spans="1:8" ht="63" customHeight="1">
      <c r="A65" s="62" t="s">
        <v>121</v>
      </c>
      <c r="B65" s="25"/>
      <c r="C65" s="21" t="s">
        <v>89</v>
      </c>
      <c r="D65" s="21" t="s">
        <v>62</v>
      </c>
      <c r="E65" s="25" t="s">
        <v>120</v>
      </c>
      <c r="F65" s="21">
        <v>600</v>
      </c>
      <c r="G65" s="134"/>
      <c r="H65" s="28">
        <v>62400</v>
      </c>
    </row>
    <row r="66" spans="1:8" ht="100.5" customHeight="1">
      <c r="A66" s="27" t="s">
        <v>122</v>
      </c>
      <c r="B66" s="24"/>
      <c r="C66" s="21" t="s">
        <v>89</v>
      </c>
      <c r="D66" s="21" t="s">
        <v>62</v>
      </c>
      <c r="E66" s="25" t="s">
        <v>123</v>
      </c>
      <c r="F66" s="21">
        <v>200</v>
      </c>
      <c r="G66" s="136"/>
      <c r="H66" s="31">
        <v>37167.599999999999</v>
      </c>
    </row>
    <row r="67" spans="1:8" ht="96.75" customHeight="1">
      <c r="A67" s="71" t="s">
        <v>124</v>
      </c>
      <c r="B67" s="72"/>
      <c r="C67" s="21" t="s">
        <v>89</v>
      </c>
      <c r="D67" s="21" t="s">
        <v>62</v>
      </c>
      <c r="E67" s="25" t="s">
        <v>125</v>
      </c>
      <c r="F67" s="21">
        <v>600</v>
      </c>
      <c r="G67" s="136"/>
      <c r="H67" s="31">
        <v>41614.370000000003</v>
      </c>
    </row>
    <row r="68" spans="1:8" ht="60" customHeight="1">
      <c r="A68" s="71" t="s">
        <v>126</v>
      </c>
      <c r="B68" s="72"/>
      <c r="C68" s="21" t="s">
        <v>89</v>
      </c>
      <c r="D68" s="21" t="s">
        <v>62</v>
      </c>
      <c r="E68" s="25" t="s">
        <v>127</v>
      </c>
      <c r="F68" s="21">
        <v>600</v>
      </c>
      <c r="G68" s="136"/>
      <c r="H68" s="31"/>
    </row>
    <row r="69" spans="1:8" ht="110.25" customHeight="1">
      <c r="A69" s="73" t="s">
        <v>128</v>
      </c>
      <c r="B69" s="72"/>
      <c r="C69" s="21" t="s">
        <v>89</v>
      </c>
      <c r="D69" s="21" t="s">
        <v>62</v>
      </c>
      <c r="E69" s="34" t="s">
        <v>129</v>
      </c>
      <c r="F69" s="24">
        <v>100</v>
      </c>
      <c r="G69" s="146"/>
      <c r="H69" s="31">
        <f>'[1]приложение 6'!$D$38</f>
        <v>1406160</v>
      </c>
    </row>
    <row r="70" spans="1:8" ht="95.25" customHeight="1">
      <c r="A70" s="73" t="s">
        <v>130</v>
      </c>
      <c r="B70" s="72"/>
      <c r="C70" s="21" t="s">
        <v>89</v>
      </c>
      <c r="D70" s="21" t="s">
        <v>62</v>
      </c>
      <c r="E70" s="34" t="s">
        <v>129</v>
      </c>
      <c r="F70" s="24">
        <v>600</v>
      </c>
      <c r="G70" s="146"/>
      <c r="H70" s="31">
        <f>'[1]приложение 6'!$D$39</f>
        <v>937440</v>
      </c>
    </row>
    <row r="71" spans="1:8" ht="243.75">
      <c r="A71" s="71" t="s">
        <v>131</v>
      </c>
      <c r="B71" s="72"/>
      <c r="C71" s="21" t="s">
        <v>89</v>
      </c>
      <c r="D71" s="21" t="s">
        <v>62</v>
      </c>
      <c r="E71" s="25" t="s">
        <v>132</v>
      </c>
      <c r="F71" s="21">
        <v>100</v>
      </c>
      <c r="G71" s="146">
        <v>-22853.24</v>
      </c>
      <c r="H71" s="31">
        <v>14080363.76</v>
      </c>
    </row>
    <row r="72" spans="1:8" ht="206.25">
      <c r="A72" s="71" t="s">
        <v>133</v>
      </c>
      <c r="B72" s="72"/>
      <c r="C72" s="21" t="s">
        <v>89</v>
      </c>
      <c r="D72" s="21" t="s">
        <v>62</v>
      </c>
      <c r="E72" s="25" t="s">
        <v>132</v>
      </c>
      <c r="F72" s="21">
        <v>200</v>
      </c>
      <c r="G72" s="136">
        <v>-356</v>
      </c>
      <c r="H72" s="42">
        <v>193794</v>
      </c>
    </row>
    <row r="73" spans="1:8" ht="206.25">
      <c r="A73" s="74" t="s">
        <v>134</v>
      </c>
      <c r="B73" s="56"/>
      <c r="C73" s="21" t="s">
        <v>89</v>
      </c>
      <c r="D73" s="21" t="s">
        <v>62</v>
      </c>
      <c r="E73" s="25" t="s">
        <v>132</v>
      </c>
      <c r="F73" s="75" t="s">
        <v>135</v>
      </c>
      <c r="G73" s="148" t="s">
        <v>136</v>
      </c>
      <c r="H73" s="76">
        <v>13289632.619999999</v>
      </c>
    </row>
    <row r="74" spans="1:8" ht="75" customHeight="1">
      <c r="A74" s="73" t="s">
        <v>137</v>
      </c>
      <c r="B74" s="56"/>
      <c r="C74" s="21" t="s">
        <v>89</v>
      </c>
      <c r="D74" s="21" t="s">
        <v>62</v>
      </c>
      <c r="E74" s="25" t="s">
        <v>138</v>
      </c>
      <c r="F74" s="75" t="s">
        <v>135</v>
      </c>
      <c r="G74" s="146"/>
      <c r="H74" s="77">
        <v>404040.41</v>
      </c>
    </row>
    <row r="75" spans="1:8" ht="94.5" customHeight="1">
      <c r="A75" s="73" t="s">
        <v>139</v>
      </c>
      <c r="B75" s="56"/>
      <c r="C75" s="21" t="s">
        <v>89</v>
      </c>
      <c r="D75" s="21" t="s">
        <v>62</v>
      </c>
      <c r="E75" s="34" t="s">
        <v>140</v>
      </c>
      <c r="F75" s="24">
        <v>200</v>
      </c>
      <c r="G75" s="146"/>
      <c r="H75" s="31">
        <v>382236.82</v>
      </c>
    </row>
    <row r="76" spans="1:8" ht="112.5">
      <c r="A76" s="73" t="s">
        <v>141</v>
      </c>
      <c r="B76" s="56"/>
      <c r="C76" s="21" t="s">
        <v>89</v>
      </c>
      <c r="D76" s="21" t="s">
        <v>62</v>
      </c>
      <c r="E76" s="34" t="s">
        <v>140</v>
      </c>
      <c r="F76" s="24">
        <v>600</v>
      </c>
      <c r="G76" s="146"/>
      <c r="H76" s="31">
        <v>1044410.81</v>
      </c>
    </row>
    <row r="77" spans="1:8" ht="93.95" customHeight="1">
      <c r="A77" s="78" t="s">
        <v>142</v>
      </c>
      <c r="B77" s="56"/>
      <c r="C77" s="61" t="s">
        <v>89</v>
      </c>
      <c r="D77" s="61" t="s">
        <v>75</v>
      </c>
      <c r="E77" s="20"/>
      <c r="F77" s="79"/>
      <c r="G77" s="149">
        <f>G78+G79+G80+G81+G82</f>
        <v>189508.21</v>
      </c>
      <c r="H77" s="80">
        <f>SUM(H78:H82)</f>
        <v>2208319.1799999997</v>
      </c>
    </row>
    <row r="78" spans="1:8" ht="98.25" customHeight="1">
      <c r="A78" s="71" t="s">
        <v>143</v>
      </c>
      <c r="B78" s="72"/>
      <c r="C78" s="21" t="s">
        <v>89</v>
      </c>
      <c r="D78" s="21" t="s">
        <v>75</v>
      </c>
      <c r="E78" s="25" t="s">
        <v>144</v>
      </c>
      <c r="F78" s="75" t="s">
        <v>145</v>
      </c>
      <c r="G78" s="148" t="s">
        <v>146</v>
      </c>
      <c r="H78" s="77">
        <v>1271765.18</v>
      </c>
    </row>
    <row r="79" spans="1:8" ht="56.25">
      <c r="A79" s="71" t="s">
        <v>147</v>
      </c>
      <c r="B79" s="72"/>
      <c r="C79" s="21" t="s">
        <v>89</v>
      </c>
      <c r="D79" s="21" t="s">
        <v>75</v>
      </c>
      <c r="E79" s="25" t="s">
        <v>148</v>
      </c>
      <c r="F79" s="75" t="s">
        <v>149</v>
      </c>
      <c r="G79" s="150" t="s">
        <v>150</v>
      </c>
      <c r="H79" s="81">
        <v>289215.73</v>
      </c>
    </row>
    <row r="80" spans="1:8" ht="42.75" customHeight="1">
      <c r="A80" s="71" t="s">
        <v>151</v>
      </c>
      <c r="B80" s="72"/>
      <c r="C80" s="21" t="s">
        <v>89</v>
      </c>
      <c r="D80" s="21" t="s">
        <v>75</v>
      </c>
      <c r="E80" s="25" t="s">
        <v>144</v>
      </c>
      <c r="F80" s="75" t="s">
        <v>152</v>
      </c>
      <c r="G80" s="150" t="s">
        <v>153</v>
      </c>
      <c r="H80" s="81">
        <v>0</v>
      </c>
    </row>
    <row r="81" spans="1:8" ht="150">
      <c r="A81" s="29" t="s">
        <v>154</v>
      </c>
      <c r="B81" s="24"/>
      <c r="C81" s="21" t="s">
        <v>89</v>
      </c>
      <c r="D81" s="21" t="s">
        <v>75</v>
      </c>
      <c r="E81" s="34" t="s">
        <v>155</v>
      </c>
      <c r="F81" s="24">
        <v>100</v>
      </c>
      <c r="G81" s="82"/>
      <c r="H81" s="28">
        <v>7768.06</v>
      </c>
    </row>
    <row r="82" spans="1:8" ht="153" customHeight="1">
      <c r="A82" s="27" t="s">
        <v>156</v>
      </c>
      <c r="B82" s="24"/>
      <c r="C82" s="21" t="s">
        <v>89</v>
      </c>
      <c r="D82" s="21" t="s">
        <v>75</v>
      </c>
      <c r="E82" s="25" t="s">
        <v>157</v>
      </c>
      <c r="F82" s="21">
        <v>100</v>
      </c>
      <c r="G82" s="83"/>
      <c r="H82" s="31">
        <v>639570.21</v>
      </c>
    </row>
    <row r="83" spans="1:8" ht="18.75">
      <c r="A83" s="37" t="s">
        <v>158</v>
      </c>
      <c r="B83" s="19"/>
      <c r="C83" s="19" t="s">
        <v>89</v>
      </c>
      <c r="D83" s="19" t="s">
        <v>89</v>
      </c>
      <c r="E83" s="20"/>
      <c r="F83" s="84"/>
      <c r="G83" s="85">
        <f>G84+G85+G86+G87+G88+G89</f>
        <v>0</v>
      </c>
      <c r="H83" s="26">
        <f>SUM(H84:H89)</f>
        <v>372788.19</v>
      </c>
    </row>
    <row r="84" spans="1:8" ht="75">
      <c r="A84" s="27" t="s">
        <v>159</v>
      </c>
      <c r="B84" s="24"/>
      <c r="C84" s="24" t="s">
        <v>89</v>
      </c>
      <c r="D84" s="24" t="s">
        <v>89</v>
      </c>
      <c r="E84" s="25" t="s">
        <v>160</v>
      </c>
      <c r="F84" s="86" t="s">
        <v>149</v>
      </c>
      <c r="G84" s="87"/>
      <c r="H84" s="88">
        <v>42827.62</v>
      </c>
    </row>
    <row r="85" spans="1:8" ht="75">
      <c r="A85" s="27" t="s">
        <v>159</v>
      </c>
      <c r="B85" s="24"/>
      <c r="C85" s="24" t="s">
        <v>89</v>
      </c>
      <c r="D85" s="24" t="s">
        <v>89</v>
      </c>
      <c r="E85" s="25" t="s">
        <v>160</v>
      </c>
      <c r="F85" s="86" t="s">
        <v>135</v>
      </c>
      <c r="G85" s="89"/>
      <c r="H85" s="31">
        <v>42827.57</v>
      </c>
    </row>
    <row r="86" spans="1:8" ht="75">
      <c r="A86" s="27" t="s">
        <v>161</v>
      </c>
      <c r="B86" s="90"/>
      <c r="C86" s="24" t="s">
        <v>89</v>
      </c>
      <c r="D86" s="24" t="s">
        <v>89</v>
      </c>
      <c r="E86" s="25" t="s">
        <v>162</v>
      </c>
      <c r="F86" s="86" t="s">
        <v>149</v>
      </c>
      <c r="G86" s="86"/>
      <c r="H86" s="42">
        <v>94017</v>
      </c>
    </row>
    <row r="87" spans="1:8" ht="75">
      <c r="A87" s="27" t="s">
        <v>163</v>
      </c>
      <c r="B87" s="90"/>
      <c r="C87" s="24" t="s">
        <v>89</v>
      </c>
      <c r="D87" s="24" t="s">
        <v>89</v>
      </c>
      <c r="E87" s="25" t="s">
        <v>162</v>
      </c>
      <c r="F87" s="86" t="s">
        <v>135</v>
      </c>
      <c r="G87" s="89"/>
      <c r="H87" s="31">
        <v>167706</v>
      </c>
    </row>
    <row r="88" spans="1:8" ht="93.75">
      <c r="A88" s="27" t="s">
        <v>164</v>
      </c>
      <c r="B88" s="90"/>
      <c r="C88" s="91" t="s">
        <v>165</v>
      </c>
      <c r="D88" s="91" t="s">
        <v>165</v>
      </c>
      <c r="E88" s="25" t="s">
        <v>166</v>
      </c>
      <c r="F88" s="92" t="s">
        <v>149</v>
      </c>
      <c r="G88" s="92"/>
      <c r="H88" s="31">
        <v>15246</v>
      </c>
    </row>
    <row r="89" spans="1:8" ht="93.75">
      <c r="A89" s="65" t="s">
        <v>167</v>
      </c>
      <c r="B89" s="93"/>
      <c r="C89" s="94" t="s">
        <v>89</v>
      </c>
      <c r="D89" s="94" t="s">
        <v>89</v>
      </c>
      <c r="E89" s="25" t="s">
        <v>166</v>
      </c>
      <c r="F89" s="94">
        <v>600</v>
      </c>
      <c r="G89" s="94"/>
      <c r="H89" s="31">
        <v>10164</v>
      </c>
    </row>
    <row r="90" spans="1:8" ht="18.75">
      <c r="A90" s="37" t="s">
        <v>168</v>
      </c>
      <c r="B90" s="19"/>
      <c r="C90" s="19" t="s">
        <v>89</v>
      </c>
      <c r="D90" s="19" t="s">
        <v>53</v>
      </c>
      <c r="E90" s="20"/>
      <c r="F90" s="61"/>
      <c r="G90" s="70" t="str">
        <f>G91</f>
        <v>647800</v>
      </c>
      <c r="H90" s="60">
        <f>SUM(H91:H91)</f>
        <v>3255262</v>
      </c>
    </row>
    <row r="91" spans="1:8" ht="75">
      <c r="A91" s="27" t="s">
        <v>169</v>
      </c>
      <c r="B91" s="24"/>
      <c r="C91" s="24" t="s">
        <v>89</v>
      </c>
      <c r="D91" s="24" t="s">
        <v>53</v>
      </c>
      <c r="E91" s="25" t="s">
        <v>170</v>
      </c>
      <c r="F91" s="86" t="s">
        <v>135</v>
      </c>
      <c r="G91" s="95" t="s">
        <v>171</v>
      </c>
      <c r="H91" s="31">
        <v>3255262</v>
      </c>
    </row>
    <row r="92" spans="1:8" ht="18.75">
      <c r="A92" s="37" t="s">
        <v>172</v>
      </c>
      <c r="B92" s="19"/>
      <c r="C92" s="19" t="s">
        <v>173</v>
      </c>
      <c r="D92" s="19" t="s">
        <v>52</v>
      </c>
      <c r="E92" s="20"/>
      <c r="F92" s="84"/>
      <c r="G92" s="96" t="s">
        <v>174</v>
      </c>
      <c r="H92" s="60">
        <f>H93</f>
        <v>187145.07</v>
      </c>
    </row>
    <row r="93" spans="1:8" ht="131.25">
      <c r="A93" s="65" t="s">
        <v>175</v>
      </c>
      <c r="B93" s="66"/>
      <c r="C93" s="24" t="s">
        <v>173</v>
      </c>
      <c r="D93" s="24" t="s">
        <v>52</v>
      </c>
      <c r="E93" s="25" t="s">
        <v>176</v>
      </c>
      <c r="F93" s="21">
        <v>300</v>
      </c>
      <c r="G93" s="97">
        <v>-30657.18</v>
      </c>
      <c r="H93" s="31">
        <v>187145.07</v>
      </c>
    </row>
    <row r="94" spans="1:8" ht="18.75">
      <c r="A94" s="37" t="s">
        <v>177</v>
      </c>
      <c r="B94" s="19"/>
      <c r="C94" s="19">
        <v>11</v>
      </c>
      <c r="D94" s="19" t="s">
        <v>61</v>
      </c>
      <c r="E94" s="20"/>
      <c r="F94" s="61"/>
      <c r="G94" s="61">
        <f>G95</f>
        <v>-11003</v>
      </c>
      <c r="H94" s="60">
        <f>H95</f>
        <v>40497</v>
      </c>
    </row>
    <row r="95" spans="1:8" ht="75">
      <c r="A95" s="27" t="s">
        <v>178</v>
      </c>
      <c r="B95" s="24"/>
      <c r="C95" s="24"/>
      <c r="D95" s="24"/>
      <c r="E95" s="25" t="s">
        <v>179</v>
      </c>
      <c r="F95" s="21">
        <v>200</v>
      </c>
      <c r="G95" s="21">
        <v>-11003</v>
      </c>
      <c r="H95" s="42">
        <v>40497</v>
      </c>
    </row>
    <row r="96" spans="1:8" ht="37.5">
      <c r="A96" s="98" t="s">
        <v>180</v>
      </c>
      <c r="B96" s="19" t="s">
        <v>181</v>
      </c>
      <c r="C96" s="99"/>
      <c r="D96" s="99"/>
      <c r="E96" s="20"/>
      <c r="F96" s="33"/>
      <c r="G96" s="100">
        <f>G97+G99+G101+G103+G108+G110+G112</f>
        <v>816171.1</v>
      </c>
      <c r="H96" s="60">
        <f>H99+H103+H101+H108+H112+H97+H110</f>
        <v>5410190.6699999999</v>
      </c>
    </row>
    <row r="97" spans="1:8" ht="18.75">
      <c r="A97" s="98" t="s">
        <v>182</v>
      </c>
      <c r="B97" s="19"/>
      <c r="C97" s="68" t="s">
        <v>15</v>
      </c>
      <c r="D97" s="68" t="s">
        <v>61</v>
      </c>
      <c r="E97" s="20"/>
      <c r="F97" s="33"/>
      <c r="G97" s="101">
        <f>G98</f>
        <v>0</v>
      </c>
      <c r="H97" s="60">
        <f>H98</f>
        <v>0</v>
      </c>
    </row>
    <row r="98" spans="1:8" ht="56.25">
      <c r="A98" s="102" t="s">
        <v>183</v>
      </c>
      <c r="B98" s="24"/>
      <c r="C98" s="56" t="s">
        <v>15</v>
      </c>
      <c r="D98" s="56" t="s">
        <v>61</v>
      </c>
      <c r="E98" s="25" t="s">
        <v>184</v>
      </c>
      <c r="F98" s="33">
        <v>200</v>
      </c>
      <c r="G98" s="103"/>
      <c r="H98" s="104"/>
    </row>
    <row r="99" spans="1:8" ht="18.75">
      <c r="A99" s="37" t="s">
        <v>185</v>
      </c>
      <c r="B99" s="19"/>
      <c r="C99" s="19" t="s">
        <v>15</v>
      </c>
      <c r="D99" s="19">
        <v>11</v>
      </c>
      <c r="E99" s="20"/>
      <c r="F99" s="105"/>
      <c r="G99" s="101">
        <f>G100</f>
        <v>-50000</v>
      </c>
      <c r="H99" s="60">
        <f>H100</f>
        <v>13736.57</v>
      </c>
    </row>
    <row r="100" spans="1:8" ht="56.25">
      <c r="A100" s="48" t="s">
        <v>34</v>
      </c>
      <c r="B100" s="35"/>
      <c r="C100" s="24" t="s">
        <v>15</v>
      </c>
      <c r="D100" s="24">
        <v>11</v>
      </c>
      <c r="E100" s="25" t="s">
        <v>35</v>
      </c>
      <c r="F100" s="33">
        <v>800</v>
      </c>
      <c r="G100" s="103">
        <v>-50000</v>
      </c>
      <c r="H100" s="42">
        <v>13736.57</v>
      </c>
    </row>
    <row r="101" spans="1:8" ht="18.75">
      <c r="A101" s="18" t="s">
        <v>186</v>
      </c>
      <c r="B101" s="56"/>
      <c r="C101" s="19" t="s">
        <v>52</v>
      </c>
      <c r="D101" s="19" t="s">
        <v>187</v>
      </c>
      <c r="E101" s="25"/>
      <c r="F101" s="21"/>
      <c r="G101" s="106">
        <f>G102</f>
        <v>0</v>
      </c>
      <c r="H101" s="44">
        <f>H102</f>
        <v>864000</v>
      </c>
    </row>
    <row r="102" spans="1:8" ht="112.5">
      <c r="A102" s="29" t="s">
        <v>188</v>
      </c>
      <c r="B102" s="56"/>
      <c r="C102" s="24" t="s">
        <v>52</v>
      </c>
      <c r="D102" s="24" t="s">
        <v>187</v>
      </c>
      <c r="E102" s="56" t="s">
        <v>189</v>
      </c>
      <c r="F102" s="21">
        <v>500</v>
      </c>
      <c r="G102" s="82"/>
      <c r="H102" s="32">
        <v>864000</v>
      </c>
    </row>
    <row r="103" spans="1:8" ht="18.75">
      <c r="A103" s="37" t="s">
        <v>51</v>
      </c>
      <c r="B103" s="19"/>
      <c r="C103" s="19" t="s">
        <v>52</v>
      </c>
      <c r="D103" s="19" t="s">
        <v>53</v>
      </c>
      <c r="E103" s="25"/>
      <c r="F103" s="21"/>
      <c r="G103" s="106">
        <f>G104+G105+G106+G107</f>
        <v>866171.1</v>
      </c>
      <c r="H103" s="60">
        <f>SUM(H104:H107)</f>
        <v>3791553.1</v>
      </c>
    </row>
    <row r="104" spans="1:8" ht="144" customHeight="1">
      <c r="A104" s="48" t="s">
        <v>190</v>
      </c>
      <c r="B104" s="35"/>
      <c r="C104" s="24" t="s">
        <v>52</v>
      </c>
      <c r="D104" s="24" t="s">
        <v>53</v>
      </c>
      <c r="E104" s="25" t="s">
        <v>191</v>
      </c>
      <c r="F104" s="33">
        <v>500</v>
      </c>
      <c r="G104" s="103">
        <v>866171.1</v>
      </c>
      <c r="H104" s="42">
        <v>3791553.1</v>
      </c>
    </row>
    <row r="105" spans="1:8" ht="131.25">
      <c r="A105" s="48" t="s">
        <v>192</v>
      </c>
      <c r="B105" s="35"/>
      <c r="C105" s="24" t="s">
        <v>52</v>
      </c>
      <c r="D105" s="24" t="s">
        <v>53</v>
      </c>
      <c r="E105" s="25" t="s">
        <v>193</v>
      </c>
      <c r="F105" s="33">
        <v>500</v>
      </c>
      <c r="G105" s="103"/>
      <c r="H105" s="42"/>
    </row>
    <row r="106" spans="1:8" ht="81.75" customHeight="1">
      <c r="A106" s="46" t="s">
        <v>194</v>
      </c>
      <c r="B106" s="24"/>
      <c r="C106" s="24" t="s">
        <v>52</v>
      </c>
      <c r="D106" s="24" t="s">
        <v>53</v>
      </c>
      <c r="E106" s="34" t="s">
        <v>57</v>
      </c>
      <c r="F106" s="35">
        <v>500</v>
      </c>
      <c r="G106" s="107"/>
      <c r="H106" s="31"/>
    </row>
    <row r="107" spans="1:8" ht="112.5">
      <c r="A107" s="46" t="s">
        <v>195</v>
      </c>
      <c r="B107" s="24"/>
      <c r="C107" s="24" t="s">
        <v>52</v>
      </c>
      <c r="D107" s="24" t="s">
        <v>53</v>
      </c>
      <c r="E107" s="34" t="s">
        <v>59</v>
      </c>
      <c r="F107" s="35">
        <v>500</v>
      </c>
      <c r="G107" s="107"/>
      <c r="H107" s="31"/>
    </row>
    <row r="108" spans="1:8" ht="18.75">
      <c r="A108" s="37" t="s">
        <v>78</v>
      </c>
      <c r="B108" s="19"/>
      <c r="C108" s="19" t="s">
        <v>74</v>
      </c>
      <c r="D108" s="19" t="s">
        <v>61</v>
      </c>
      <c r="E108" s="25"/>
      <c r="F108" s="33"/>
      <c r="G108" s="101">
        <f>G110</f>
        <v>0</v>
      </c>
      <c r="H108" s="41">
        <f>H109</f>
        <v>75000</v>
      </c>
    </row>
    <row r="109" spans="1:8" ht="112.5">
      <c r="A109" s="48" t="s">
        <v>196</v>
      </c>
      <c r="B109" s="35"/>
      <c r="C109" s="24"/>
      <c r="D109" s="24"/>
      <c r="E109" s="25" t="s">
        <v>197</v>
      </c>
      <c r="F109" s="33">
        <v>500</v>
      </c>
      <c r="G109" s="103"/>
      <c r="H109" s="42">
        <v>75000</v>
      </c>
    </row>
    <row r="110" spans="1:8" ht="18.75">
      <c r="A110" s="47" t="s">
        <v>60</v>
      </c>
      <c r="B110" s="108"/>
      <c r="C110" s="109" t="s">
        <v>61</v>
      </c>
      <c r="D110" s="109" t="s">
        <v>62</v>
      </c>
      <c r="E110" s="25"/>
      <c r="F110" s="33"/>
      <c r="G110" s="101">
        <f>G111</f>
        <v>0</v>
      </c>
      <c r="H110" s="41">
        <f>H111</f>
        <v>441000</v>
      </c>
    </row>
    <row r="111" spans="1:8" ht="75">
      <c r="A111" s="48" t="s">
        <v>198</v>
      </c>
      <c r="B111" s="108"/>
      <c r="C111" s="110"/>
      <c r="D111" s="110"/>
      <c r="E111" s="25" t="s">
        <v>199</v>
      </c>
      <c r="F111" s="33">
        <v>500</v>
      </c>
      <c r="G111" s="103"/>
      <c r="H111" s="42">
        <v>441000</v>
      </c>
    </row>
    <row r="112" spans="1:8" ht="18.75">
      <c r="A112" s="111" t="s">
        <v>200</v>
      </c>
      <c r="B112" s="109"/>
      <c r="C112" s="109" t="s">
        <v>61</v>
      </c>
      <c r="D112" s="109" t="s">
        <v>75</v>
      </c>
      <c r="E112" s="25"/>
      <c r="F112" s="33"/>
      <c r="G112" s="101">
        <f>G113+G114</f>
        <v>0</v>
      </c>
      <c r="H112" s="41">
        <f>H113+H114</f>
        <v>224901</v>
      </c>
    </row>
    <row r="113" spans="1:8" ht="93.75">
      <c r="A113" s="48" t="s">
        <v>201</v>
      </c>
      <c r="B113" s="35"/>
      <c r="C113" s="110" t="s">
        <v>61</v>
      </c>
      <c r="D113" s="110" t="s">
        <v>75</v>
      </c>
      <c r="E113" s="50" t="s">
        <v>202</v>
      </c>
      <c r="F113" s="33">
        <v>500</v>
      </c>
      <c r="G113" s="103"/>
      <c r="H113" s="42">
        <v>56000</v>
      </c>
    </row>
    <row r="114" spans="1:8" ht="56.25">
      <c r="A114" s="48" t="s">
        <v>203</v>
      </c>
      <c r="B114" s="35"/>
      <c r="C114" s="110" t="s">
        <v>61</v>
      </c>
      <c r="D114" s="110" t="s">
        <v>75</v>
      </c>
      <c r="E114" s="34" t="s">
        <v>204</v>
      </c>
      <c r="F114" s="35">
        <v>500</v>
      </c>
      <c r="G114" s="107"/>
      <c r="H114" s="31">
        <v>168901</v>
      </c>
    </row>
    <row r="115" spans="1:8" ht="37.5">
      <c r="A115" s="112" t="s">
        <v>205</v>
      </c>
      <c r="B115" s="19">
        <v>120</v>
      </c>
      <c r="C115" s="19"/>
      <c r="D115" s="19"/>
      <c r="E115" s="20"/>
      <c r="F115" s="33"/>
      <c r="G115" s="113">
        <f>G116+G119+G126+G136+G143+G153+G156+G165+G178</f>
        <v>403261.5</v>
      </c>
      <c r="H115" s="41">
        <f>H119+H126+H136+H165+H178+H143+H116+H156+H153</f>
        <v>38080675.820000008</v>
      </c>
    </row>
    <row r="116" spans="1:8" ht="37.5">
      <c r="A116" s="112" t="s">
        <v>206</v>
      </c>
      <c r="B116" s="19"/>
      <c r="C116" s="68" t="s">
        <v>15</v>
      </c>
      <c r="D116" s="68" t="s">
        <v>62</v>
      </c>
      <c r="E116" s="20"/>
      <c r="F116" s="33"/>
      <c r="G116" s="103">
        <f>G117+G118</f>
        <v>0</v>
      </c>
      <c r="H116" s="41">
        <f>H117+H118</f>
        <v>2732443</v>
      </c>
    </row>
    <row r="117" spans="1:8" ht="93.75">
      <c r="A117" s="27" t="s">
        <v>207</v>
      </c>
      <c r="B117" s="24"/>
      <c r="C117" s="56" t="s">
        <v>15</v>
      </c>
      <c r="D117" s="56" t="s">
        <v>62</v>
      </c>
      <c r="E117" s="66" t="s">
        <v>208</v>
      </c>
      <c r="F117" s="21">
        <v>100</v>
      </c>
      <c r="G117" s="97"/>
      <c r="H117" s="31">
        <v>1951243</v>
      </c>
    </row>
    <row r="118" spans="1:8" ht="131.25">
      <c r="A118" s="114" t="s">
        <v>209</v>
      </c>
      <c r="B118" s="24"/>
      <c r="C118" s="56" t="s">
        <v>15</v>
      </c>
      <c r="D118" s="56" t="s">
        <v>62</v>
      </c>
      <c r="E118" s="115" t="s">
        <v>210</v>
      </c>
      <c r="F118" s="33">
        <v>100</v>
      </c>
      <c r="G118" s="103"/>
      <c r="H118" s="32">
        <v>781200</v>
      </c>
    </row>
    <row r="119" spans="1:8" ht="56.25">
      <c r="A119" s="58" t="s">
        <v>211</v>
      </c>
      <c r="B119" s="68"/>
      <c r="C119" s="68" t="s">
        <v>15</v>
      </c>
      <c r="D119" s="68" t="s">
        <v>52</v>
      </c>
      <c r="E119" s="20"/>
      <c r="F119" s="105"/>
      <c r="G119" s="101">
        <f>G120+G121+G122+G123+G124+G125</f>
        <v>0</v>
      </c>
      <c r="H119" s="41">
        <f>SUM(H120:H125)</f>
        <v>27069419.920000002</v>
      </c>
    </row>
    <row r="120" spans="1:8" ht="93.75">
      <c r="A120" s="55" t="s">
        <v>212</v>
      </c>
      <c r="B120" s="56"/>
      <c r="C120" s="56" t="s">
        <v>15</v>
      </c>
      <c r="D120" s="56" t="s">
        <v>52</v>
      </c>
      <c r="E120" s="25" t="s">
        <v>213</v>
      </c>
      <c r="F120" s="33">
        <v>100</v>
      </c>
      <c r="G120" s="107"/>
      <c r="H120" s="31">
        <v>21511677</v>
      </c>
    </row>
    <row r="121" spans="1:8" ht="56.25">
      <c r="A121" s="55" t="s">
        <v>214</v>
      </c>
      <c r="B121" s="56"/>
      <c r="C121" s="56" t="s">
        <v>15</v>
      </c>
      <c r="D121" s="56" t="s">
        <v>52</v>
      </c>
      <c r="E121" s="25" t="s">
        <v>215</v>
      </c>
      <c r="F121" s="33">
        <v>200</v>
      </c>
      <c r="G121" s="107"/>
      <c r="H121" s="31">
        <v>4805210.53</v>
      </c>
    </row>
    <row r="122" spans="1:8" ht="37.5">
      <c r="A122" s="116" t="s">
        <v>216</v>
      </c>
      <c r="B122" s="117"/>
      <c r="C122" s="56" t="s">
        <v>15</v>
      </c>
      <c r="D122" s="56" t="s">
        <v>52</v>
      </c>
      <c r="E122" s="25" t="s">
        <v>215</v>
      </c>
      <c r="F122" s="33">
        <v>800</v>
      </c>
      <c r="G122" s="103"/>
      <c r="H122" s="32">
        <f>'[1]приложение 6'!$D$141</f>
        <v>150000</v>
      </c>
    </row>
    <row r="123" spans="1:8" ht="131.25">
      <c r="A123" s="27" t="s">
        <v>217</v>
      </c>
      <c r="B123" s="24"/>
      <c r="C123" s="56" t="s">
        <v>15</v>
      </c>
      <c r="D123" s="56" t="s">
        <v>52</v>
      </c>
      <c r="E123" s="25" t="s">
        <v>218</v>
      </c>
      <c r="F123" s="21">
        <v>100</v>
      </c>
      <c r="G123" s="82"/>
      <c r="H123" s="32">
        <v>218192.48</v>
      </c>
    </row>
    <row r="124" spans="1:8" ht="112.5">
      <c r="A124" s="27" t="s">
        <v>219</v>
      </c>
      <c r="B124" s="24"/>
      <c r="C124" s="56" t="s">
        <v>15</v>
      </c>
      <c r="D124" s="56" t="s">
        <v>52</v>
      </c>
      <c r="E124" s="25" t="s">
        <v>220</v>
      </c>
      <c r="F124" s="33">
        <v>100</v>
      </c>
      <c r="G124" s="103"/>
      <c r="H124" s="32">
        <v>357314.91</v>
      </c>
    </row>
    <row r="125" spans="1:8" ht="78.75" customHeight="1">
      <c r="A125" s="27" t="s">
        <v>221</v>
      </c>
      <c r="B125" s="24"/>
      <c r="C125" s="56" t="s">
        <v>15</v>
      </c>
      <c r="D125" s="56" t="s">
        <v>52</v>
      </c>
      <c r="E125" s="25" t="s">
        <v>220</v>
      </c>
      <c r="F125" s="33">
        <v>200</v>
      </c>
      <c r="G125" s="103"/>
      <c r="H125" s="32">
        <f>'[1]приложение 6'!$D$145</f>
        <v>27025</v>
      </c>
    </row>
    <row r="126" spans="1:8" ht="18.75">
      <c r="A126" s="37" t="s">
        <v>222</v>
      </c>
      <c r="B126" s="19"/>
      <c r="C126" s="19" t="s">
        <v>15</v>
      </c>
      <c r="D126" s="19">
        <v>13</v>
      </c>
      <c r="E126" s="25"/>
      <c r="F126" s="33"/>
      <c r="G126" s="103">
        <f>G127+G128+G129+G130+G131+G132+G133+G134+G135</f>
        <v>0</v>
      </c>
      <c r="H126" s="60">
        <f>SUM(H127:H135)</f>
        <v>643494.40000000002</v>
      </c>
    </row>
    <row r="127" spans="1:8" ht="75">
      <c r="A127" s="27" t="s">
        <v>223</v>
      </c>
      <c r="B127" s="24"/>
      <c r="C127" s="35" t="s">
        <v>15</v>
      </c>
      <c r="D127" s="35">
        <v>13</v>
      </c>
      <c r="E127" s="66" t="s">
        <v>224</v>
      </c>
      <c r="F127" s="21">
        <v>200</v>
      </c>
      <c r="G127" s="82"/>
      <c r="H127" s="42">
        <f>'[1]приложение 6'!$D$100</f>
        <v>44253</v>
      </c>
    </row>
    <row r="128" spans="1:8" ht="56.25">
      <c r="A128" s="48" t="s">
        <v>225</v>
      </c>
      <c r="B128" s="35"/>
      <c r="C128" s="35" t="s">
        <v>15</v>
      </c>
      <c r="D128" s="35">
        <v>13</v>
      </c>
      <c r="E128" s="66" t="s">
        <v>226</v>
      </c>
      <c r="F128" s="33">
        <v>300</v>
      </c>
      <c r="G128" s="103"/>
      <c r="H128" s="42">
        <f>'[1]приложение 6'!$D$102</f>
        <v>5747</v>
      </c>
    </row>
    <row r="129" spans="1:8" ht="56.25">
      <c r="A129" s="48" t="s">
        <v>227</v>
      </c>
      <c r="B129" s="35"/>
      <c r="C129" s="35" t="s">
        <v>15</v>
      </c>
      <c r="D129" s="35">
        <v>13</v>
      </c>
      <c r="E129" s="25" t="s">
        <v>228</v>
      </c>
      <c r="F129" s="33">
        <v>200</v>
      </c>
      <c r="G129" s="103"/>
      <c r="H129" s="42">
        <f>'[1]приложение 6'!$D$146</f>
        <v>4718.3999999999996</v>
      </c>
    </row>
    <row r="130" spans="1:8" ht="75">
      <c r="A130" s="55" t="s">
        <v>229</v>
      </c>
      <c r="B130" s="56"/>
      <c r="C130" s="35" t="s">
        <v>15</v>
      </c>
      <c r="D130" s="35">
        <v>13</v>
      </c>
      <c r="E130" s="25" t="s">
        <v>230</v>
      </c>
      <c r="F130" s="33">
        <v>200</v>
      </c>
      <c r="G130" s="103"/>
      <c r="H130" s="42">
        <f>'[1]приложение 6'!$D$149</f>
        <v>20000</v>
      </c>
    </row>
    <row r="131" spans="1:8" ht="75">
      <c r="A131" s="114" t="s">
        <v>231</v>
      </c>
      <c r="B131" s="56"/>
      <c r="C131" s="35" t="s">
        <v>15</v>
      </c>
      <c r="D131" s="35">
        <v>13</v>
      </c>
      <c r="E131" s="25" t="s">
        <v>232</v>
      </c>
      <c r="F131" s="33">
        <v>200</v>
      </c>
      <c r="G131" s="103"/>
      <c r="H131" s="42">
        <f>'[1]приложение 6'!$D$152</f>
        <v>150000</v>
      </c>
    </row>
    <row r="132" spans="1:8" ht="37.5">
      <c r="A132" s="118" t="s">
        <v>233</v>
      </c>
      <c r="B132" s="56"/>
      <c r="C132" s="35" t="s">
        <v>15</v>
      </c>
      <c r="D132" s="35">
        <v>13</v>
      </c>
      <c r="E132" s="34" t="s">
        <v>35</v>
      </c>
      <c r="F132" s="33">
        <v>300</v>
      </c>
      <c r="G132" s="103"/>
      <c r="H132" s="42">
        <v>5000</v>
      </c>
    </row>
    <row r="133" spans="1:8" ht="56.25">
      <c r="A133" s="27" t="s">
        <v>234</v>
      </c>
      <c r="B133" s="24"/>
      <c r="C133" s="35" t="s">
        <v>15</v>
      </c>
      <c r="D133" s="35">
        <v>13</v>
      </c>
      <c r="E133" s="25" t="s">
        <v>235</v>
      </c>
      <c r="F133" s="33">
        <v>800</v>
      </c>
      <c r="G133" s="103"/>
      <c r="H133" s="42">
        <v>19660</v>
      </c>
    </row>
    <row r="134" spans="1:8" ht="56.25">
      <c r="A134" s="48" t="s">
        <v>236</v>
      </c>
      <c r="B134" s="24"/>
      <c r="C134" s="35" t="s">
        <v>15</v>
      </c>
      <c r="D134" s="35">
        <v>13</v>
      </c>
      <c r="E134" s="119" t="s">
        <v>237</v>
      </c>
      <c r="F134" s="24">
        <v>200</v>
      </c>
      <c r="G134" s="97"/>
      <c r="H134" s="104">
        <v>158116</v>
      </c>
    </row>
    <row r="135" spans="1:8" ht="75">
      <c r="A135" s="49" t="s">
        <v>238</v>
      </c>
      <c r="B135" s="24"/>
      <c r="C135" s="35" t="s">
        <v>15</v>
      </c>
      <c r="D135" s="35">
        <v>13</v>
      </c>
      <c r="E135" s="25" t="s">
        <v>239</v>
      </c>
      <c r="F135" s="33">
        <v>200</v>
      </c>
      <c r="G135" s="103"/>
      <c r="H135" s="42">
        <f>'[1]приложение 6'!$D$204</f>
        <v>236000</v>
      </c>
    </row>
    <row r="136" spans="1:8" ht="37.5">
      <c r="A136" s="37" t="s">
        <v>240</v>
      </c>
      <c r="B136" s="19"/>
      <c r="C136" s="61" t="s">
        <v>75</v>
      </c>
      <c r="D136" s="61" t="s">
        <v>241</v>
      </c>
      <c r="E136" s="20"/>
      <c r="F136" s="21"/>
      <c r="G136" s="82">
        <f>G137</f>
        <v>0</v>
      </c>
      <c r="H136" s="60">
        <f>H137+H141</f>
        <v>1266758</v>
      </c>
    </row>
    <row r="137" spans="1:8" ht="37.5">
      <c r="A137" s="58" t="s">
        <v>242</v>
      </c>
      <c r="B137" s="56"/>
      <c r="C137" s="68" t="s">
        <v>75</v>
      </c>
      <c r="D137" s="68" t="s">
        <v>53</v>
      </c>
      <c r="E137" s="20"/>
      <c r="F137" s="105"/>
      <c r="G137" s="101">
        <f>G138+G139+G140</f>
        <v>0</v>
      </c>
      <c r="H137" s="60">
        <f>H138+H139+H140</f>
        <v>1244758</v>
      </c>
    </row>
    <row r="138" spans="1:8" ht="112.5">
      <c r="A138" s="48" t="s">
        <v>243</v>
      </c>
      <c r="B138" s="35"/>
      <c r="C138" s="56" t="s">
        <v>75</v>
      </c>
      <c r="D138" s="56" t="s">
        <v>53</v>
      </c>
      <c r="E138" s="25" t="s">
        <v>244</v>
      </c>
      <c r="F138" s="33">
        <v>200</v>
      </c>
      <c r="G138" s="103"/>
      <c r="H138" s="42">
        <v>25000</v>
      </c>
    </row>
    <row r="139" spans="1:8" ht="93.75">
      <c r="A139" s="27" t="s">
        <v>245</v>
      </c>
      <c r="B139" s="35"/>
      <c r="C139" s="56" t="s">
        <v>75</v>
      </c>
      <c r="D139" s="56" t="s">
        <v>53</v>
      </c>
      <c r="E139" s="25" t="s">
        <v>246</v>
      </c>
      <c r="F139" s="33">
        <v>100</v>
      </c>
      <c r="G139" s="107"/>
      <c r="H139" s="31">
        <v>1180878</v>
      </c>
    </row>
    <row r="140" spans="1:8" ht="56.25">
      <c r="A140" s="27" t="s">
        <v>247</v>
      </c>
      <c r="B140" s="35"/>
      <c r="C140" s="56" t="s">
        <v>75</v>
      </c>
      <c r="D140" s="56" t="s">
        <v>53</v>
      </c>
      <c r="E140" s="25" t="s">
        <v>246</v>
      </c>
      <c r="F140" s="33">
        <v>200</v>
      </c>
      <c r="G140" s="103"/>
      <c r="H140" s="42">
        <f>'[1]приложение 6'!$D$187</f>
        <v>38880</v>
      </c>
    </row>
    <row r="141" spans="1:8" ht="37.5">
      <c r="A141" s="47" t="s">
        <v>248</v>
      </c>
      <c r="B141" s="99"/>
      <c r="C141" s="68" t="s">
        <v>75</v>
      </c>
      <c r="D141" s="68">
        <v>14</v>
      </c>
      <c r="E141" s="20"/>
      <c r="F141" s="105"/>
      <c r="G141" s="101">
        <f>G142</f>
        <v>0</v>
      </c>
      <c r="H141" s="41">
        <v>22000</v>
      </c>
    </row>
    <row r="142" spans="1:8" ht="112.5">
      <c r="A142" s="120" t="s">
        <v>249</v>
      </c>
      <c r="B142" s="35"/>
      <c r="C142" s="56" t="s">
        <v>75</v>
      </c>
      <c r="D142" s="56">
        <v>14</v>
      </c>
      <c r="E142" s="25" t="s">
        <v>250</v>
      </c>
      <c r="F142" s="33">
        <v>200</v>
      </c>
      <c r="G142" s="103"/>
      <c r="H142" s="42">
        <v>22000</v>
      </c>
    </row>
    <row r="143" spans="1:8" ht="18.75">
      <c r="A143" s="37" t="s">
        <v>45</v>
      </c>
      <c r="B143" s="19"/>
      <c r="C143" s="19" t="s">
        <v>52</v>
      </c>
      <c r="D143" s="19" t="s">
        <v>61</v>
      </c>
      <c r="E143" s="20"/>
      <c r="F143" s="105"/>
      <c r="G143" s="101">
        <f>G144+G145+G146+G147+G148+G149+G150+G151+G152</f>
        <v>-21780</v>
      </c>
      <c r="H143" s="41">
        <f>SUM(H144:H152)</f>
        <v>313520</v>
      </c>
    </row>
    <row r="144" spans="1:8" ht="75">
      <c r="A144" s="27" t="s">
        <v>251</v>
      </c>
      <c r="B144" s="24"/>
      <c r="C144" s="24" t="s">
        <v>52</v>
      </c>
      <c r="D144" s="24" t="s">
        <v>61</v>
      </c>
      <c r="E144" s="25" t="s">
        <v>252</v>
      </c>
      <c r="F144" s="33">
        <v>200</v>
      </c>
      <c r="G144" s="103"/>
      <c r="H144" s="42">
        <v>30000</v>
      </c>
    </row>
    <row r="145" spans="1:8" ht="56.25">
      <c r="A145" s="27" t="s">
        <v>253</v>
      </c>
      <c r="B145" s="24"/>
      <c r="C145" s="24" t="s">
        <v>52</v>
      </c>
      <c r="D145" s="24" t="s">
        <v>61</v>
      </c>
      <c r="E145" s="34" t="s">
        <v>254</v>
      </c>
      <c r="F145" s="24">
        <v>200</v>
      </c>
      <c r="G145" s="97"/>
      <c r="H145" s="31">
        <v>10000</v>
      </c>
    </row>
    <row r="146" spans="1:8" ht="56.25">
      <c r="A146" s="27" t="s">
        <v>255</v>
      </c>
      <c r="B146" s="24"/>
      <c r="C146" s="24" t="s">
        <v>52</v>
      </c>
      <c r="D146" s="24" t="s">
        <v>61</v>
      </c>
      <c r="E146" s="25" t="s">
        <v>256</v>
      </c>
      <c r="F146" s="33">
        <v>200</v>
      </c>
      <c r="G146" s="103"/>
      <c r="H146" s="42"/>
    </row>
    <row r="147" spans="1:8" ht="56.25">
      <c r="A147" s="27" t="s">
        <v>257</v>
      </c>
      <c r="B147" s="24"/>
      <c r="C147" s="24" t="s">
        <v>52</v>
      </c>
      <c r="D147" s="24" t="s">
        <v>61</v>
      </c>
      <c r="E147" s="25" t="s">
        <v>256</v>
      </c>
      <c r="F147" s="33">
        <v>300</v>
      </c>
      <c r="G147" s="103"/>
      <c r="H147" s="42"/>
    </row>
    <row r="148" spans="1:8" ht="37.5">
      <c r="A148" s="27" t="s">
        <v>258</v>
      </c>
      <c r="B148" s="24"/>
      <c r="C148" s="24" t="s">
        <v>52</v>
      </c>
      <c r="D148" s="24" t="s">
        <v>61</v>
      </c>
      <c r="E148" s="25" t="s">
        <v>256</v>
      </c>
      <c r="F148" s="33">
        <v>800</v>
      </c>
      <c r="G148" s="103"/>
      <c r="H148" s="42">
        <v>150000</v>
      </c>
    </row>
    <row r="149" spans="1:8" ht="56.25">
      <c r="A149" s="27" t="s">
        <v>259</v>
      </c>
      <c r="B149" s="24"/>
      <c r="C149" s="24" t="s">
        <v>52</v>
      </c>
      <c r="D149" s="24" t="s">
        <v>61</v>
      </c>
      <c r="E149" s="25" t="s">
        <v>260</v>
      </c>
      <c r="F149" s="33">
        <v>300</v>
      </c>
      <c r="G149" s="103"/>
      <c r="H149" s="32">
        <v>20000</v>
      </c>
    </row>
    <row r="150" spans="1:8" ht="75">
      <c r="A150" s="27" t="s">
        <v>261</v>
      </c>
      <c r="B150" s="24"/>
      <c r="C150" s="24" t="s">
        <v>52</v>
      </c>
      <c r="D150" s="24" t="s">
        <v>61</v>
      </c>
      <c r="E150" s="25" t="s">
        <v>262</v>
      </c>
      <c r="F150" s="33">
        <v>300</v>
      </c>
      <c r="G150" s="103"/>
      <c r="H150" s="32">
        <v>20000</v>
      </c>
    </row>
    <row r="151" spans="1:8" ht="75">
      <c r="A151" s="27" t="s">
        <v>263</v>
      </c>
      <c r="B151" s="24"/>
      <c r="C151" s="24" t="s">
        <v>52</v>
      </c>
      <c r="D151" s="24" t="s">
        <v>61</v>
      </c>
      <c r="E151" s="34" t="s">
        <v>264</v>
      </c>
      <c r="F151" s="35">
        <v>200</v>
      </c>
      <c r="G151" s="107"/>
      <c r="H151" s="31"/>
    </row>
    <row r="152" spans="1:8" ht="75">
      <c r="A152" s="27" t="s">
        <v>265</v>
      </c>
      <c r="B152" s="24"/>
      <c r="C152" s="24" t="s">
        <v>52</v>
      </c>
      <c r="D152" s="24" t="s">
        <v>61</v>
      </c>
      <c r="E152" s="115" t="s">
        <v>266</v>
      </c>
      <c r="F152" s="35">
        <v>200</v>
      </c>
      <c r="G152" s="107">
        <v>-21780</v>
      </c>
      <c r="H152" s="31">
        <v>83520</v>
      </c>
    </row>
    <row r="153" spans="1:8" ht="18.75">
      <c r="A153" s="37" t="s">
        <v>158</v>
      </c>
      <c r="B153" s="19"/>
      <c r="C153" s="19" t="s">
        <v>89</v>
      </c>
      <c r="D153" s="19" t="s">
        <v>89</v>
      </c>
      <c r="E153" s="20"/>
      <c r="F153" s="105"/>
      <c r="G153" s="101">
        <f>G154+G155</f>
        <v>0</v>
      </c>
      <c r="H153" s="41">
        <f>H154+H155</f>
        <v>117000</v>
      </c>
    </row>
    <row r="154" spans="1:8" ht="37.5">
      <c r="A154" s="27" t="s">
        <v>267</v>
      </c>
      <c r="B154" s="24"/>
      <c r="C154" s="21" t="s">
        <v>89</v>
      </c>
      <c r="D154" s="21" t="s">
        <v>89</v>
      </c>
      <c r="E154" s="25" t="s">
        <v>268</v>
      </c>
      <c r="F154" s="21">
        <v>200</v>
      </c>
      <c r="G154" s="82"/>
      <c r="H154" s="42">
        <v>98500</v>
      </c>
    </row>
    <row r="155" spans="1:8" ht="75">
      <c r="A155" s="114" t="s">
        <v>269</v>
      </c>
      <c r="B155" s="35"/>
      <c r="C155" s="21" t="s">
        <v>89</v>
      </c>
      <c r="D155" s="21" t="s">
        <v>89</v>
      </c>
      <c r="E155" s="25" t="s">
        <v>270</v>
      </c>
      <c r="F155" s="35">
        <v>200</v>
      </c>
      <c r="G155" s="107"/>
      <c r="H155" s="32">
        <v>18500</v>
      </c>
    </row>
    <row r="156" spans="1:8" ht="18.75">
      <c r="A156" s="37" t="s">
        <v>271</v>
      </c>
      <c r="B156" s="99"/>
      <c r="C156" s="19" t="s">
        <v>187</v>
      </c>
      <c r="D156" s="19" t="s">
        <v>15</v>
      </c>
      <c r="E156" s="20"/>
      <c r="F156" s="105"/>
      <c r="G156" s="101">
        <f>G157+G158+G159+G160+G161+G162+G163+G164</f>
        <v>0</v>
      </c>
      <c r="H156" s="41">
        <f>SUM(H157:H164)</f>
        <v>2818536.2</v>
      </c>
    </row>
    <row r="157" spans="1:8" ht="93.75">
      <c r="A157" s="27" t="s">
        <v>272</v>
      </c>
      <c r="B157" s="35"/>
      <c r="C157" s="24" t="s">
        <v>187</v>
      </c>
      <c r="D157" s="24" t="s">
        <v>15</v>
      </c>
      <c r="E157" s="66" t="s">
        <v>224</v>
      </c>
      <c r="F157" s="33">
        <v>600</v>
      </c>
      <c r="G157" s="103"/>
      <c r="H157" s="42">
        <f>'[1]приложение 6'!$D$101</f>
        <v>211000</v>
      </c>
    </row>
    <row r="158" spans="1:8" ht="75">
      <c r="A158" s="29" t="s">
        <v>273</v>
      </c>
      <c r="B158" s="35"/>
      <c r="C158" s="24" t="s">
        <v>187</v>
      </c>
      <c r="D158" s="24" t="s">
        <v>15</v>
      </c>
      <c r="E158" s="66" t="s">
        <v>274</v>
      </c>
      <c r="F158" s="33">
        <v>600</v>
      </c>
      <c r="G158" s="103"/>
      <c r="H158" s="31">
        <v>522500</v>
      </c>
    </row>
    <row r="159" spans="1:8" ht="120.75" customHeight="1">
      <c r="A159" s="29" t="s">
        <v>275</v>
      </c>
      <c r="B159" s="35"/>
      <c r="C159" s="24" t="s">
        <v>187</v>
      </c>
      <c r="D159" s="24" t="s">
        <v>15</v>
      </c>
      <c r="E159" s="66" t="s">
        <v>276</v>
      </c>
      <c r="F159" s="33">
        <v>600</v>
      </c>
      <c r="G159" s="97"/>
      <c r="H159" s="31">
        <v>1250138.26</v>
      </c>
    </row>
    <row r="160" spans="1:8" ht="206.25">
      <c r="A160" s="29" t="s">
        <v>277</v>
      </c>
      <c r="B160" s="35"/>
      <c r="C160" s="24" t="s">
        <v>187</v>
      </c>
      <c r="D160" s="24" t="s">
        <v>15</v>
      </c>
      <c r="E160" s="66" t="s">
        <v>278</v>
      </c>
      <c r="F160" s="33">
        <v>600</v>
      </c>
      <c r="G160" s="97"/>
      <c r="H160" s="31">
        <v>31661.74</v>
      </c>
    </row>
    <row r="161" spans="1:8" ht="187.5">
      <c r="A161" s="29" t="s">
        <v>279</v>
      </c>
      <c r="B161" s="35"/>
      <c r="C161" s="24" t="s">
        <v>187</v>
      </c>
      <c r="D161" s="24" t="s">
        <v>15</v>
      </c>
      <c r="E161" s="66" t="s">
        <v>280</v>
      </c>
      <c r="F161" s="21">
        <v>600</v>
      </c>
      <c r="G161" s="83"/>
      <c r="H161" s="121">
        <v>169576</v>
      </c>
    </row>
    <row r="162" spans="1:8" ht="168.75">
      <c r="A162" s="29" t="s">
        <v>281</v>
      </c>
      <c r="B162" s="35"/>
      <c r="C162" s="24" t="s">
        <v>187</v>
      </c>
      <c r="D162" s="24" t="s">
        <v>15</v>
      </c>
      <c r="E162" s="66" t="s">
        <v>282</v>
      </c>
      <c r="F162" s="33">
        <v>600</v>
      </c>
      <c r="G162" s="103"/>
      <c r="H162" s="31">
        <v>1871</v>
      </c>
    </row>
    <row r="163" spans="1:8" ht="75" customHeight="1">
      <c r="A163" s="29" t="s">
        <v>283</v>
      </c>
      <c r="B163" s="35"/>
      <c r="C163" s="24" t="s">
        <v>187</v>
      </c>
      <c r="D163" s="24" t="s">
        <v>15</v>
      </c>
      <c r="E163" s="59" t="s">
        <v>284</v>
      </c>
      <c r="F163" s="24">
        <v>600</v>
      </c>
      <c r="G163" s="97"/>
      <c r="H163" s="31">
        <v>30216.2</v>
      </c>
    </row>
    <row r="164" spans="1:8" ht="112.5">
      <c r="A164" s="29" t="s">
        <v>285</v>
      </c>
      <c r="B164" s="35"/>
      <c r="C164" s="24" t="s">
        <v>187</v>
      </c>
      <c r="D164" s="24" t="s">
        <v>15</v>
      </c>
      <c r="E164" s="66" t="s">
        <v>286</v>
      </c>
      <c r="F164" s="33">
        <v>600</v>
      </c>
      <c r="G164" s="97"/>
      <c r="H164" s="31">
        <v>601573</v>
      </c>
    </row>
    <row r="165" spans="1:8" ht="18.75">
      <c r="A165" s="37" t="s">
        <v>287</v>
      </c>
      <c r="B165" s="99"/>
      <c r="C165" s="99">
        <v>10</v>
      </c>
      <c r="D165" s="99" t="s">
        <v>288</v>
      </c>
      <c r="E165" s="20"/>
      <c r="F165" s="105"/>
      <c r="G165" s="101">
        <f>G166+G169+G172+G174</f>
        <v>425041.5</v>
      </c>
      <c r="H165" s="41">
        <f>H166+H174+H169+H172</f>
        <v>3089504.3</v>
      </c>
    </row>
    <row r="166" spans="1:8" ht="18.75">
      <c r="A166" s="37" t="s">
        <v>289</v>
      </c>
      <c r="B166" s="19"/>
      <c r="C166" s="19">
        <v>10</v>
      </c>
      <c r="D166" s="19" t="s">
        <v>15</v>
      </c>
      <c r="E166" s="20"/>
      <c r="F166" s="105"/>
      <c r="G166" s="101">
        <f>G167+G168</f>
        <v>-55000</v>
      </c>
      <c r="H166" s="60">
        <f>H167+H168</f>
        <v>2015500</v>
      </c>
    </row>
    <row r="167" spans="1:8" ht="56.25">
      <c r="A167" s="27" t="s">
        <v>290</v>
      </c>
      <c r="B167" s="24"/>
      <c r="C167" s="24"/>
      <c r="D167" s="24"/>
      <c r="E167" s="25" t="s">
        <v>291</v>
      </c>
      <c r="F167" s="33">
        <v>300</v>
      </c>
      <c r="G167" s="103">
        <v>-55000</v>
      </c>
      <c r="H167" s="42">
        <v>1995000</v>
      </c>
    </row>
    <row r="168" spans="1:8" ht="56.25">
      <c r="A168" s="122" t="s">
        <v>292</v>
      </c>
      <c r="B168" s="110"/>
      <c r="C168" s="110"/>
      <c r="D168" s="110"/>
      <c r="E168" s="25" t="s">
        <v>291</v>
      </c>
      <c r="F168" s="33">
        <v>200</v>
      </c>
      <c r="G168" s="103"/>
      <c r="H168" s="42">
        <v>20500</v>
      </c>
    </row>
    <row r="169" spans="1:8" ht="18.75">
      <c r="A169" s="123" t="s">
        <v>293</v>
      </c>
      <c r="B169" s="109"/>
      <c r="C169" s="109">
        <v>10</v>
      </c>
      <c r="D169" s="109" t="s">
        <v>75</v>
      </c>
      <c r="E169" s="20"/>
      <c r="F169" s="105"/>
      <c r="G169" s="101">
        <f>G170+G171</f>
        <v>-95000</v>
      </c>
      <c r="H169" s="41">
        <f>H171+H170</f>
        <v>406662.8</v>
      </c>
    </row>
    <row r="170" spans="1:8" ht="56.25">
      <c r="A170" s="124" t="s">
        <v>294</v>
      </c>
      <c r="B170" s="110"/>
      <c r="C170" s="110">
        <v>10</v>
      </c>
      <c r="D170" s="110" t="s">
        <v>75</v>
      </c>
      <c r="E170" s="50" t="s">
        <v>295</v>
      </c>
      <c r="F170" s="33">
        <v>300</v>
      </c>
      <c r="G170" s="103">
        <v>-50000</v>
      </c>
      <c r="H170" s="32">
        <v>0</v>
      </c>
    </row>
    <row r="171" spans="1:8" ht="112.5">
      <c r="A171" s="122" t="s">
        <v>296</v>
      </c>
      <c r="B171" s="110"/>
      <c r="C171" s="110">
        <v>10</v>
      </c>
      <c r="D171" s="110" t="s">
        <v>75</v>
      </c>
      <c r="E171" s="25" t="s">
        <v>297</v>
      </c>
      <c r="F171" s="33">
        <v>300</v>
      </c>
      <c r="G171" s="103">
        <v>-45000</v>
      </c>
      <c r="H171" s="32">
        <v>406662.8</v>
      </c>
    </row>
    <row r="172" spans="1:8" ht="33" customHeight="1">
      <c r="A172" s="123" t="s">
        <v>172</v>
      </c>
      <c r="B172" s="110"/>
      <c r="C172" s="109">
        <v>10</v>
      </c>
      <c r="D172" s="109" t="s">
        <v>43</v>
      </c>
      <c r="E172" s="125"/>
      <c r="F172" s="99"/>
      <c r="G172" s="126">
        <f>G173</f>
        <v>575041.5</v>
      </c>
      <c r="H172" s="127">
        <f>H173</f>
        <v>575041.5</v>
      </c>
    </row>
    <row r="173" spans="1:8" ht="82.5" customHeight="1">
      <c r="A173" s="122" t="s">
        <v>298</v>
      </c>
      <c r="B173" s="110"/>
      <c r="C173" s="110">
        <v>10</v>
      </c>
      <c r="D173" s="110" t="s">
        <v>43</v>
      </c>
      <c r="E173" s="34" t="s">
        <v>299</v>
      </c>
      <c r="F173" s="35">
        <v>400</v>
      </c>
      <c r="G173" s="107">
        <v>575041.5</v>
      </c>
      <c r="H173" s="31">
        <v>575041.5</v>
      </c>
    </row>
    <row r="174" spans="1:8" ht="18.75">
      <c r="A174" s="111" t="s">
        <v>300</v>
      </c>
      <c r="B174" s="109"/>
      <c r="C174" s="109">
        <v>10</v>
      </c>
      <c r="D174" s="109" t="s">
        <v>74</v>
      </c>
      <c r="E174" s="128"/>
      <c r="F174" s="61"/>
      <c r="G174" s="106">
        <f>G175+G176+G177</f>
        <v>0</v>
      </c>
      <c r="H174" s="60">
        <f>SUM(H175:H177)</f>
        <v>92300</v>
      </c>
    </row>
    <row r="175" spans="1:8" ht="56.25">
      <c r="A175" s="74" t="s">
        <v>301</v>
      </c>
      <c r="B175" s="56"/>
      <c r="C175" s="56">
        <v>10</v>
      </c>
      <c r="D175" s="56" t="s">
        <v>74</v>
      </c>
      <c r="E175" s="66" t="s">
        <v>302</v>
      </c>
      <c r="F175" s="21">
        <v>200</v>
      </c>
      <c r="G175" s="82"/>
      <c r="H175" s="42">
        <v>23300</v>
      </c>
    </row>
    <row r="176" spans="1:8" ht="75">
      <c r="A176" s="29" t="s">
        <v>303</v>
      </c>
      <c r="B176" s="34"/>
      <c r="C176" s="56">
        <v>10</v>
      </c>
      <c r="D176" s="56" t="s">
        <v>74</v>
      </c>
      <c r="E176" s="34" t="s">
        <v>304</v>
      </c>
      <c r="F176" s="35">
        <v>300</v>
      </c>
      <c r="G176" s="107"/>
      <c r="H176" s="31">
        <v>23000</v>
      </c>
    </row>
    <row r="177" spans="1:8" ht="75">
      <c r="A177" s="74" t="s">
        <v>305</v>
      </c>
      <c r="B177" s="56"/>
      <c r="C177" s="56">
        <v>10</v>
      </c>
      <c r="D177" s="56" t="s">
        <v>74</v>
      </c>
      <c r="E177" s="25" t="s">
        <v>306</v>
      </c>
      <c r="F177" s="33">
        <v>300</v>
      </c>
      <c r="G177" s="103"/>
      <c r="H177" s="42">
        <v>46000</v>
      </c>
    </row>
    <row r="178" spans="1:8" ht="18.75">
      <c r="A178" s="129" t="s">
        <v>307</v>
      </c>
      <c r="B178" s="19"/>
      <c r="C178" s="19">
        <v>11</v>
      </c>
      <c r="D178" s="19" t="s">
        <v>288</v>
      </c>
      <c r="E178" s="20"/>
      <c r="F178" s="61"/>
      <c r="G178" s="106">
        <f>G179</f>
        <v>0</v>
      </c>
      <c r="H178" s="60">
        <f>H179</f>
        <v>30000</v>
      </c>
    </row>
    <row r="179" spans="1:8" ht="18.75">
      <c r="A179" s="129" t="s">
        <v>177</v>
      </c>
      <c r="B179" s="19"/>
      <c r="C179" s="19">
        <v>11</v>
      </c>
      <c r="D179" s="19" t="s">
        <v>61</v>
      </c>
      <c r="E179" s="25" t="s">
        <v>308</v>
      </c>
      <c r="F179" s="61"/>
      <c r="G179" s="106">
        <f>G180</f>
        <v>0</v>
      </c>
      <c r="H179" s="60">
        <f>H180</f>
        <v>30000</v>
      </c>
    </row>
    <row r="180" spans="1:8" ht="56.25">
      <c r="A180" s="55" t="s">
        <v>309</v>
      </c>
      <c r="B180" s="56"/>
      <c r="C180" s="56"/>
      <c r="D180" s="56"/>
      <c r="E180" s="25" t="s">
        <v>310</v>
      </c>
      <c r="F180" s="21">
        <v>200</v>
      </c>
      <c r="G180" s="82"/>
      <c r="H180" s="42">
        <v>30000</v>
      </c>
    </row>
    <row r="181" spans="1:8" ht="37.5">
      <c r="A181" s="58" t="s">
        <v>311</v>
      </c>
      <c r="B181" s="68">
        <v>122</v>
      </c>
      <c r="C181" s="56"/>
      <c r="D181" s="56"/>
      <c r="E181" s="25"/>
      <c r="F181" s="21"/>
      <c r="G181" s="130">
        <f>G182</f>
        <v>0</v>
      </c>
      <c r="H181" s="41">
        <f>H182</f>
        <v>695436</v>
      </c>
    </row>
    <row r="182" spans="1:8" ht="39" customHeight="1">
      <c r="A182" s="55" t="s">
        <v>312</v>
      </c>
      <c r="B182" s="56"/>
      <c r="C182" s="24" t="s">
        <v>15</v>
      </c>
      <c r="D182" s="56" t="s">
        <v>74</v>
      </c>
      <c r="E182" s="25"/>
      <c r="F182" s="21"/>
      <c r="G182" s="82">
        <f>G183+G184</f>
        <v>0</v>
      </c>
      <c r="H182" s="42">
        <f>H183+H184</f>
        <v>695436</v>
      </c>
    </row>
    <row r="183" spans="1:8" ht="97.5" customHeight="1">
      <c r="A183" s="55" t="s">
        <v>313</v>
      </c>
      <c r="B183" s="56"/>
      <c r="C183" s="24" t="s">
        <v>15</v>
      </c>
      <c r="D183" s="56" t="s">
        <v>74</v>
      </c>
      <c r="E183" s="25" t="s">
        <v>314</v>
      </c>
      <c r="F183" s="21">
        <v>100</v>
      </c>
      <c r="G183" s="131"/>
      <c r="H183" s="31">
        <v>691106</v>
      </c>
    </row>
    <row r="184" spans="1:8" ht="56.25">
      <c r="A184" s="55" t="s">
        <v>315</v>
      </c>
      <c r="B184" s="56"/>
      <c r="C184" s="24" t="s">
        <v>15</v>
      </c>
      <c r="D184" s="56" t="s">
        <v>74</v>
      </c>
      <c r="E184" s="25" t="s">
        <v>314</v>
      </c>
      <c r="F184" s="21">
        <v>200</v>
      </c>
      <c r="G184" s="21"/>
      <c r="H184" s="42">
        <v>4330</v>
      </c>
    </row>
    <row r="185" spans="1:8" ht="18.75">
      <c r="A185" s="55"/>
      <c r="B185" s="56"/>
      <c r="C185" s="56"/>
      <c r="D185" s="56"/>
      <c r="E185" s="25"/>
      <c r="F185" s="21"/>
      <c r="G185" s="21"/>
      <c r="H185" s="42"/>
    </row>
    <row r="186" spans="1:8" ht="15.75">
      <c r="G186" s="41">
        <f>G9+G46+G96+G115</f>
        <v>3757265.74</v>
      </c>
      <c r="H186" s="41">
        <f>H9+H46+H96++H181+H115</f>
        <v>148411147.71000001</v>
      </c>
    </row>
    <row r="188" spans="1:8">
      <c r="H188" s="132"/>
    </row>
    <row r="189" spans="1:8">
      <c r="H189" s="132"/>
    </row>
    <row r="190" spans="1:8">
      <c r="H190" s="132"/>
    </row>
    <row r="191" spans="1:8">
      <c r="H191" s="132"/>
    </row>
    <row r="192" spans="1:8">
      <c r="H192" s="132"/>
    </row>
    <row r="193" spans="8:8">
      <c r="H193" s="132"/>
    </row>
    <row r="194" spans="8:8">
      <c r="H194" s="132"/>
    </row>
    <row r="195" spans="8:8">
      <c r="H195" s="132"/>
    </row>
    <row r="196" spans="8:8">
      <c r="H196" s="132"/>
    </row>
    <row r="197" spans="8:8">
      <c r="H197" s="132"/>
    </row>
    <row r="198" spans="8:8">
      <c r="H198" s="132"/>
    </row>
    <row r="199" spans="8:8">
      <c r="H199" s="132"/>
    </row>
    <row r="200" spans="8:8">
      <c r="H200" s="132"/>
    </row>
    <row r="201" spans="8:8">
      <c r="H201" s="132"/>
    </row>
    <row r="202" spans="8:8">
      <c r="H202" s="132"/>
    </row>
    <row r="203" spans="8:8">
      <c r="H203" s="132"/>
    </row>
    <row r="204" spans="8:8">
      <c r="H204" s="132"/>
    </row>
    <row r="205" spans="8:8">
      <c r="H205" s="132"/>
    </row>
    <row r="206" spans="8:8">
      <c r="H206" s="132"/>
    </row>
    <row r="207" spans="8:8">
      <c r="H207" s="132"/>
    </row>
    <row r="208" spans="8:8">
      <c r="H208" s="132"/>
    </row>
    <row r="209" spans="8:8">
      <c r="H209" s="132"/>
    </row>
    <row r="210" spans="8:8">
      <c r="H210" s="132"/>
    </row>
    <row r="211" spans="8:8">
      <c r="H211" s="132"/>
    </row>
    <row r="212" spans="8:8">
      <c r="H212" s="132"/>
    </row>
  </sheetData>
  <mergeCells count="7">
    <mergeCell ref="A4:F5"/>
    <mergeCell ref="A6:F6"/>
    <mergeCell ref="A7:A8"/>
    <mergeCell ref="B7:B8"/>
    <mergeCell ref="D7:D8"/>
    <mergeCell ref="E7:E8"/>
    <mergeCell ref="F7:F8"/>
  </mergeCells>
  <pageMargins left="0.70833333333333304" right="0.70833333333333304" top="0.74791666666666701" bottom="0.60972222222222205" header="0.51180555555555496" footer="0.51180555555555496"/>
  <pageSetup paperSize="9"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42</TotalTime>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8</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Buh_8</dc:creator>
  <dc:description/>
  <cp:lastModifiedBy>zhiborkina</cp:lastModifiedBy>
  <cp:revision>21</cp:revision>
  <cp:lastPrinted>2021-07-28T09:23:28Z</cp:lastPrinted>
  <dcterms:created xsi:type="dcterms:W3CDTF">2008-10-31T06:19:29Z</dcterms:created>
  <dcterms:modified xsi:type="dcterms:W3CDTF">2021-12-19T09:48:53Z</dcterms:modified>
  <dc:language>ru-RU</dc:language>
</cp:coreProperties>
</file>