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120" windowWidth="19035" windowHeight="12015"/>
  </bookViews>
  <sheets>
    <sheet name="приложение 8" sheetId="10" r:id="rId1"/>
  </sheets>
  <externalReferences>
    <externalReference r:id="rId2"/>
  </externalReferences>
  <calcPr calcId="125725"/>
</workbook>
</file>

<file path=xl/calcChain.xml><?xml version="1.0" encoding="utf-8"?>
<calcChain xmlns="http://schemas.openxmlformats.org/spreadsheetml/2006/main">
  <c r="H82" i="10"/>
  <c r="G82"/>
  <c r="H27"/>
  <c r="G27"/>
  <c r="H63" l="1"/>
  <c r="H62"/>
  <c r="H165"/>
  <c r="H164"/>
  <c r="H163"/>
  <c r="H160" s="1"/>
  <c r="H158"/>
  <c r="H155"/>
  <c r="H152"/>
  <c r="H147"/>
  <c r="H146"/>
  <c r="H145"/>
  <c r="H140"/>
  <c r="H133"/>
  <c r="H130"/>
  <c r="H129"/>
  <c r="H125"/>
  <c r="H123"/>
  <c r="H122"/>
  <c r="H121"/>
  <c r="H120"/>
  <c r="H119"/>
  <c r="H117"/>
  <c r="H112"/>
  <c r="H110"/>
  <c r="H109" s="1"/>
  <c r="H106"/>
  <c r="H104"/>
  <c r="H102"/>
  <c r="H95"/>
  <c r="H93"/>
  <c r="H91"/>
  <c r="H89"/>
  <c r="H88" s="1"/>
  <c r="H86"/>
  <c r="H83"/>
  <c r="H81"/>
  <c r="H80"/>
  <c r="H78"/>
  <c r="H77"/>
  <c r="H74"/>
  <c r="H73"/>
  <c r="H71"/>
  <c r="H60"/>
  <c r="H59"/>
  <c r="H58"/>
  <c r="H55"/>
  <c r="H52"/>
  <c r="H51" s="1"/>
  <c r="H47"/>
  <c r="H46"/>
  <c r="H45"/>
  <c r="H43"/>
  <c r="H40"/>
  <c r="H39"/>
  <c r="H36"/>
  <c r="H32"/>
  <c r="H31" s="1"/>
  <c r="H97"/>
  <c r="H24"/>
  <c r="H23" s="1"/>
  <c r="H20"/>
  <c r="H19"/>
  <c r="H18"/>
  <c r="H17"/>
  <c r="H13"/>
  <c r="H12"/>
  <c r="H11"/>
  <c r="G163"/>
  <c r="G159"/>
  <c r="G155"/>
  <c r="G146"/>
  <c r="G147"/>
  <c r="G145"/>
  <c r="G144"/>
  <c r="G130"/>
  <c r="G129"/>
  <c r="G125"/>
  <c r="G123"/>
  <c r="G122"/>
  <c r="G120"/>
  <c r="G119"/>
  <c r="G121"/>
  <c r="G117"/>
  <c r="G114"/>
  <c r="G110"/>
  <c r="G104"/>
  <c r="G81"/>
  <c r="G80"/>
  <c r="G74"/>
  <c r="G73"/>
  <c r="G71"/>
  <c r="G89"/>
  <c r="G83"/>
  <c r="G78"/>
  <c r="G77"/>
  <c r="G63"/>
  <c r="G62"/>
  <c r="G60"/>
  <c r="G59"/>
  <c r="G58"/>
  <c r="G56"/>
  <c r="G55"/>
  <c r="G54"/>
  <c r="G52"/>
  <c r="G51" s="1"/>
  <c r="G47"/>
  <c r="G46"/>
  <c r="G45"/>
  <c r="G43"/>
  <c r="G18"/>
  <c r="G40"/>
  <c r="G39"/>
  <c r="G32"/>
  <c r="G97"/>
  <c r="G22"/>
  <c r="G20"/>
  <c r="G19"/>
  <c r="G17"/>
  <c r="G15"/>
  <c r="G13"/>
  <c r="G12"/>
  <c r="G11"/>
  <c r="G36"/>
  <c r="H76" l="1"/>
  <c r="H118"/>
  <c r="H127"/>
  <c r="H126" s="1"/>
  <c r="H143"/>
  <c r="H70"/>
  <c r="G111"/>
  <c r="H10"/>
  <c r="H111"/>
  <c r="H42"/>
  <c r="H38"/>
  <c r="H90"/>
  <c r="H151"/>
  <c r="G76"/>
  <c r="G158"/>
  <c r="G70"/>
  <c r="H41" l="1"/>
  <c r="H108"/>
  <c r="H9"/>
  <c r="H167" l="1"/>
  <c r="G10"/>
  <c r="G24"/>
  <c r="G23" s="1"/>
  <c r="G31"/>
  <c r="G38"/>
  <c r="G42"/>
  <c r="G86"/>
  <c r="G88"/>
  <c r="G91"/>
  <c r="G93"/>
  <c r="G95"/>
  <c r="G102"/>
  <c r="G106"/>
  <c r="G160"/>
  <c r="G9" l="1"/>
  <c r="G90"/>
  <c r="G41"/>
  <c r="G118"/>
  <c r="G165" l="1"/>
  <c r="G164" s="1"/>
  <c r="G152"/>
  <c r="G151" s="1"/>
  <c r="G143"/>
  <c r="G140"/>
  <c r="G133"/>
  <c r="G127"/>
  <c r="G109"/>
  <c r="G126" l="1"/>
  <c r="G108" l="1"/>
  <c r="G167" s="1"/>
</calcChain>
</file>

<file path=xl/sharedStrings.xml><?xml version="1.0" encoding="utf-8"?>
<sst xmlns="http://schemas.openxmlformats.org/spreadsheetml/2006/main" count="550" uniqueCount="282">
  <si>
    <t xml:space="preserve">   к решению  Совета Лухского муниципального  района</t>
  </si>
  <si>
    <t>Наименование</t>
  </si>
  <si>
    <t>Целевая статья</t>
  </si>
  <si>
    <t>Вид расхо-дов</t>
  </si>
  <si>
    <t>600</t>
  </si>
  <si>
    <t>100</t>
  </si>
  <si>
    <t>200</t>
  </si>
  <si>
    <t>800</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</si>
  <si>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</si>
  <si>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</si>
  <si>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01 1 01 00010</t>
  </si>
  <si>
    <t>01 1 01 00030</t>
  </si>
  <si>
    <r>
      <t>01 1 01 </t>
    </r>
    <r>
      <rPr>
        <sz val="14"/>
        <color rgb="FF000000"/>
        <rFont val="Times New Roman"/>
        <family val="1"/>
        <charset val="204"/>
      </rPr>
      <t xml:space="preserve">80110 </t>
    </r>
  </si>
  <si>
    <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</si>
  <si>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</si>
  <si>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</si>
  <si>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района.(Иные бюджетные ассигнования)</t>
  </si>
  <si>
    <t xml:space="preserve">01 2 01 00050 </t>
  </si>
  <si>
    <t xml:space="preserve">01 2 01 00080 </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</si>
  <si>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</si>
  <si>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</si>
  <si>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</si>
  <si>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01 3 01 00090</t>
  </si>
  <si>
    <t>01 7 01 00160</t>
  </si>
  <si>
    <t>02 1 01 00180</t>
  </si>
  <si>
    <t>02 2 01 00200</t>
  </si>
  <si>
    <t>02 3 01 00210</t>
  </si>
  <si>
    <t>02 3 01 00220</t>
  </si>
  <si>
    <t>03 1 01 00230</t>
  </si>
  <si>
    <r>
      <t>03 1 01 80370</t>
    </r>
    <r>
      <rPr>
        <sz val="14"/>
        <color rgb="FF000000"/>
        <rFont val="Times New Roman"/>
        <family val="1"/>
        <charset val="204"/>
      </rPr>
      <t xml:space="preserve"> </t>
    </r>
  </si>
  <si>
    <t>Развитие малого и среднего предпринимательства Лухского муниципального.(Закупка товаров, работ и услуг для государственных (муниципальных) нужд).</t>
  </si>
  <si>
    <t>Расходы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</si>
  <si>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07 1 01 00320 </t>
  </si>
  <si>
    <t>Расходы администрации Лухского муниципального района. (Иные бюджетные ассигнования).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</si>
  <si>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</si>
  <si>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</si>
  <si>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</si>
  <si>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</si>
  <si>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</si>
  <si>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 xml:space="preserve">07 1 01 80350 </t>
  </si>
  <si>
    <t xml:space="preserve">07 2 01 00350  </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</si>
  <si>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</si>
  <si>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</si>
  <si>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08 4 01 00390</t>
  </si>
  <si>
    <t>09 2 01 00420</t>
  </si>
  <si>
    <t>11 2 01 20010</t>
  </si>
  <si>
    <r>
      <t>40 9 00 90010</t>
    </r>
    <r>
      <rPr>
        <sz val="12"/>
        <rFont val="Times New Roman"/>
        <family val="1"/>
        <charset val="204"/>
      </rPr>
      <t xml:space="preserve"> </t>
    </r>
  </si>
  <si>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</si>
  <si>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Поэтапное доведение средней заработной платы педагогическим работникам иных муниципальных учреждений дополнительного образования детей до средней заработной платы в Ивановской области за счёт средств местного бюджета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</si>
  <si>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t>06 3 01 00310</t>
    </r>
    <r>
      <rPr>
        <sz val="14"/>
        <color rgb="FF000000"/>
        <rFont val="Times New Roman"/>
        <family val="1"/>
        <charset val="204"/>
      </rPr>
      <t xml:space="preserve"> </t>
    </r>
  </si>
  <si>
    <r>
      <t>04 3 01 00570</t>
    </r>
    <r>
      <rPr>
        <sz val="12"/>
        <rFont val="Times New Roman"/>
        <family val="1"/>
        <charset val="204"/>
      </rPr>
      <t xml:space="preserve"> </t>
    </r>
  </si>
  <si>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</si>
  <si>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t xml:space="preserve">07 3 01 00590  </t>
  </si>
  <si>
    <t>03 1 01 60030</t>
  </si>
  <si>
    <t>Осуществление полномочий по решению вопросов местного значения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</si>
  <si>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</si>
  <si>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 xml:space="preserve">04 3 01 80340 </t>
  </si>
  <si>
    <t xml:space="preserve">03 1 01 60040 </t>
  </si>
  <si>
    <t xml:space="preserve">14 1 01 00720 </t>
  </si>
  <si>
    <t xml:space="preserve">04 3 02 00580 </t>
  </si>
  <si>
    <t>04 3 02 S0340</t>
  </si>
  <si>
    <t xml:space="preserve">04 3 02 80340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</si>
  <si>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</si>
  <si>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 xml:space="preserve">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района(Закупка товаров, работ и услуг для государственных (муниципальных) нужд).</t>
  </si>
  <si>
    <t>40 9 00 51200</t>
  </si>
  <si>
    <t>02 3 02 00610</t>
  </si>
  <si>
    <t>03 1 01 00730</t>
  </si>
  <si>
    <t>Расходы на исполнение судебных актов Лухского муниципального района(Закупка товаров, работ и услуг для государственных (муниципальных) нужд)</t>
  </si>
  <si>
    <t xml:space="preserve"> 01 3 01 81420  </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</si>
  <si>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</si>
  <si>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</si>
  <si>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</si>
  <si>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</si>
  <si>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15 1 01 00750</t>
  </si>
  <si>
    <t>16 1 01 00760</t>
  </si>
  <si>
    <t>Развитие малого и среднего предпринимательства Лухского муниципального.(Социальное обеспечение и иные выплаты населению).</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</si>
  <si>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</si>
  <si>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Проектирование поселкового газопровода п.Лух Ивановской области(Закупка товаров, работ и услуг для государственных (муниципальных) нужд)</t>
  </si>
  <si>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</si>
  <si>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</si>
  <si>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</si>
  <si>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t xml:space="preserve">17 1 01 00780 </t>
  </si>
  <si>
    <t>08 3 01 S3100</t>
  </si>
  <si>
    <t>Осуществление полномочий по решению вопросов местного значения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населения.(Предоставление субсидий бюджетным, автономным учреждениям и иным некоммерческим организациям).</t>
  </si>
  <si>
    <t>04 3 01 S0340</t>
  </si>
  <si>
    <t>02 2 01 82910</t>
  </si>
  <si>
    <t>18 1 01 00790</t>
  </si>
  <si>
    <r>
      <t>06 4 01 00800</t>
    </r>
    <r>
      <rPr>
        <sz val="14"/>
        <color rgb="FF000000"/>
        <rFont val="Times New Roman"/>
        <family val="1"/>
        <charset val="204"/>
      </rPr>
      <t xml:space="preserve"> </t>
    </r>
  </si>
  <si>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</si>
  <si>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r>
      <t>06 4 01 00810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</si>
  <si>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</si>
  <si>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t>Код грбс</t>
  </si>
  <si>
    <t>раздел</t>
  </si>
  <si>
    <t>подраз-дел</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</si>
  <si>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</si>
  <si>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</si>
  <si>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</si>
  <si>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</si>
  <si>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</si>
  <si>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</si>
  <si>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</si>
  <si>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</si>
  <si>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</si>
  <si>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</si>
  <si>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</si>
  <si>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</si>
  <si>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</si>
  <si>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Национальная экономика</t>
  </si>
  <si>
    <t>04</t>
  </si>
  <si>
    <t>00</t>
  </si>
  <si>
    <t>Сельское хозяйство и рыболовство</t>
  </si>
  <si>
    <t>05</t>
  </si>
  <si>
    <t>Доржное хозяйство (дорожные фонды)</t>
  </si>
  <si>
    <t>О4</t>
  </si>
  <si>
    <t>О9</t>
  </si>
  <si>
    <t>Жилищно - коммунальное хозяйство</t>
  </si>
  <si>
    <t>О5</t>
  </si>
  <si>
    <t>О2</t>
  </si>
  <si>
    <t>Другие вопросы в области охраны окружающей среды</t>
  </si>
  <si>
    <t>О6</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</si>
  <si>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</si>
  <si>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</si>
  <si>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</si>
  <si>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</si>
  <si>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</si>
  <si>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района.(Закупка товаров, работ и услуг для государственных (муниципальных) нужд)</t>
  </si>
  <si>
    <t>Расходы  детских дошкольных учреждений Лухского муниципального района. (Иные бюджетные ассигнования)</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</si>
  <si>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</si>
  <si>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</si>
  <si>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</si>
  <si>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t>01 1 01 </t>
    </r>
    <r>
      <rPr>
        <sz val="14"/>
        <color rgb="FF000000"/>
        <rFont val="Times New Roman"/>
        <family val="1"/>
        <charset val="204"/>
      </rPr>
      <t>80100</t>
    </r>
  </si>
  <si>
    <r>
      <t>01 1 01 </t>
    </r>
    <r>
      <rPr>
        <sz val="14"/>
        <color rgb="FF000000"/>
        <rFont val="Times New Roman"/>
        <family val="1"/>
        <charset val="204"/>
      </rPr>
      <t xml:space="preserve">80170 </t>
    </r>
  </si>
  <si>
    <t>Общее образование</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</si>
  <si>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</si>
  <si>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</si>
  <si>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</si>
  <si>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</si>
  <si>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</si>
  <si>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 xml:space="preserve">01 201 00050 </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</si>
  <si>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</si>
  <si>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</si>
  <si>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t>Финансирование мероприятий по организации питания обучающихся  1-4классов в муниципальных общеобразовательных учреждениях Лухского муниципального района за счёт средств местного бюджета .  (Закупка товаров, работ и услуг для обеспечения государственных (муниципальных) нужд).</t>
  </si>
  <si>
    <t xml:space="preserve"> Финансирование мероприятий по организации питания обучающихся  1-4классов в муниципальных общеобразовательных учреждениях Лухского муниципального района за счёт средств местного бюджета . (Предоставление субсидий бюджетным, автономным учреждениям и иным некоммерческим организациям).</t>
  </si>
  <si>
    <r>
      <t>01 2 01 0</t>
    </r>
    <r>
      <rPr>
        <sz val="14"/>
        <color rgb="FF000000"/>
        <rFont val="Times New Roman"/>
        <family val="1"/>
        <charset val="204"/>
      </rPr>
      <t xml:space="preserve">0080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</si>
  <si>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</si>
  <si>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Дополнительное образование детей</t>
  </si>
  <si>
    <t>О3</t>
  </si>
  <si>
    <t>Расходы учреждений по внешкольной работе с детьми  ЦВР в Лухском муниципальном районе(Расходы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</si>
  <si>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учреждений по внешкольной работе с детьми  ЦВР в Лухском муниципальном районе(Закупка товаров, работ и услуг для государственных (муниципальных) нужд)</t>
  </si>
  <si>
    <t>01 301 00090</t>
  </si>
  <si>
    <t>Расходы учреждений по внешкольной работе с детьми  ЦВР в Лухском муниципальном районе(Иные бюджетные ассигнования)</t>
  </si>
  <si>
    <t xml:space="preserve"> 01 3 01 00110  </t>
  </si>
  <si>
    <t>Молодежная политика и оздоровление детей</t>
  </si>
  <si>
    <t>01 6 01 00150</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</si>
  <si>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</si>
  <si>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01S0190</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</si>
  <si>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пребывания(Предоставление субсидий бюджетным, автономным учреждениям и иным некоммерческим организациям). </t>
  </si>
  <si>
    <t>01 6 01 80200</t>
  </si>
  <si>
    <t>Мероприятия для детей и молодежи (Закупка товаров, работ и услуг для государственных (муниципальных) нужд).</t>
  </si>
  <si>
    <t>01 8 01 00170</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</si>
  <si>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</si>
  <si>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</si>
  <si>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Охрана семьи и детства</t>
  </si>
  <si>
    <t>1О</t>
  </si>
  <si>
    <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</si>
  <si>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t>Другие вопросы в области физической культуры и спорта</t>
  </si>
  <si>
    <t>Мероприятия в области здравоохранения, спорта и физической культуры, туризма в Лухском муниципальном районе.(Закупка товаров, работ и услуг для государственных (муниципальных) нужд).</t>
  </si>
  <si>
    <t>Главный распорядитель бюджетных средств - Финансовый отдел администрации Лухского муниципального района</t>
  </si>
  <si>
    <t>О43</t>
  </si>
  <si>
    <t>Судебная система</t>
  </si>
  <si>
    <t>Резервные фонды</t>
  </si>
  <si>
    <t>Резервные фонды  администрации Лухского муниципального района. (Закупка товаров, работ и услуг для государственных (муниципальных) нужд).</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</si>
  <si>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</si>
  <si>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</si>
  <si>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</si>
  <si>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</si>
  <si>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</si>
  <si>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</si>
  <si>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</si>
  <si>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</si>
  <si>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</si>
  <si>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</si>
  <si>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</si>
  <si>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</si>
  <si>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</si>
  <si>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</si>
  <si>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07 1 01 00320 </t>
  </si>
  <si>
    <t>Расходы администрации Лухского муниципального района. (Закупка товаров, работ и услуг для государственных (муниципальных) нужд).</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</si>
  <si>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</si>
  <si>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</si>
  <si>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</si>
  <si>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</si>
  <si>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</si>
  <si>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</si>
  <si>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</si>
  <si>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</si>
  <si>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</si>
  <si>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</si>
  <si>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</si>
  <si>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</si>
  <si>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10 3 01 00740</t>
  </si>
  <si>
    <t>Другие вопросы в области национальной безопасности и правоохранительной деятельности</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</si>
  <si>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</si>
  <si>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</si>
  <si>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</si>
  <si>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 xml:space="preserve"> Развитие личных подсобных хозяйств в Лухском муниципальном районе (Социальное обеспечение и иные выплаты населению).</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</si>
  <si>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</si>
  <si>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</si>
  <si>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</si>
  <si>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</si>
  <si>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</si>
  <si>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</si>
  <si>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</si>
  <si>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</si>
  <si>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</si>
  <si>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</si>
  <si>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</si>
  <si>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</si>
  <si>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</si>
  <si>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</si>
  <si>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</si>
  <si>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</si>
  <si>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</si>
  <si>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04 2 01 00840</t>
  </si>
  <si>
    <t>Единовременная выплата за звание Почётного гражданина Лухского муниципального района(Социальное обеспечение и иные выплаты населению).</t>
  </si>
  <si>
    <t xml:space="preserve">02 4 01 00820 </t>
  </si>
  <si>
    <t xml:space="preserve">02 4 01 00830 </t>
  </si>
  <si>
    <t>Осуществление переданных полномочий Лухского городского поселения по решению вопросов местного значения по реализации мероприятий по модернизации объектов коммунальной инфраструктуры Лухского городского поселения.(Иные бюджетные ассигнования).</t>
  </si>
  <si>
    <t>01 5 01 00140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</si>
  <si>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</si>
  <si>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</si>
  <si>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</si>
  <si>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Расходы на тепло - и водоснабжение поселений, входящих в состав Лухского муниципального района (Иные бюджетные ассигнования)</t>
  </si>
  <si>
    <t>40 9 00 90030</t>
  </si>
  <si>
    <t xml:space="preserve"> 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</si>
  <si>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</si>
  <si>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</si>
  <si>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</si>
  <si>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Укрепление материально-технической базы детских дошкольных учреждений Лухского муниципального районаза счёт средств местного бюджета (Закупка товаров, работ и услуг для государственных (муниципальных) нужд).</t>
  </si>
  <si>
    <t>Укрепление материально-технической базы образовательных организаций  Лухского муниципального района за счёт средств местного бюджета.(Закупка товаров, работ и услуг для государственных (муниципальных) нужд).</t>
  </si>
  <si>
    <t>Укрепление материально-технической базы образовательных организаций  Лухского муниципального района за счёт средств местного бюджета.(Предоставление субсидий бюджетным, автономным учреждениям и иным некоммерческим организациям)</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</si>
  <si>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</si>
  <si>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</si>
  <si>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 xml:space="preserve">05 1 01 S0520 </t>
  </si>
  <si>
    <t>Составление (изменение) списков кандидатов в присяжные заседатели федеральных судов общей юрисдикции в Российской Федерации (межбюджетные трансферты)</t>
  </si>
  <si>
    <t>Расходы на проведение комплексных кадастровых работ на территории Ивановской области.(Закупка товаров, работ и услуг для государственных (муниципальных) нужд)</t>
  </si>
  <si>
    <t xml:space="preserve">17 1 01 L5110 </t>
  </si>
  <si>
    <t>Развитие малого и среднего предпринимательства Лухского муниципального(Иные бюджетные ассигнования).</t>
  </si>
  <si>
    <t>Расходы на разработку(корректировку) проектной документации и газификацию населённых пунктов , объектов социальной инфраструктуры Лухского муниципального района (Бюджетные инвестиции в объекты капитального строительства государственной (муниципальной) собственности)</t>
  </si>
  <si>
    <t>15 1 01 S2990</t>
  </si>
  <si>
    <t>Расходы на организацию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</si>
  <si>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Расходы на организацию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</si>
  <si>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 xml:space="preserve">05 1 01 S0510 </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</si>
  <si>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</si>
  <si>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</si>
  <si>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</si>
  <si>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</si>
  <si>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Охрана объектов растительного и животного мира и среды их обитания</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</si>
  <si>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</si>
  <si>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</si>
  <si>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</si>
  <si>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 xml:space="preserve">"О районном бюджете  на 2021 год и плановый период 2022 и 2023 годов" </t>
  </si>
  <si>
    <t>Ведомственная структура расходов районного бюджета на 2022 и 2023  годы</t>
  </si>
  <si>
    <t>Сумма 2022 год по грбс</t>
  </si>
  <si>
    <t>Сумма 2023 год по грбс</t>
  </si>
  <si>
    <t>Иные межбюджетные трансферты бюджету городского поселения  из бюджета муниципального района  на осуществление части полномочий по дорожной деятельности на развитие автомобильных дорог общего пользования местного значения Лухского муниципального района Ивановской областив соответствии с законодательством РФ  (Межбюджетные трансферты).</t>
  </si>
  <si>
    <t xml:space="preserve">05 2 01 60080 </t>
  </si>
  <si>
    <t xml:space="preserve"> Расходы на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(Межбюджетные трансферты).</t>
  </si>
  <si>
    <t>Расходы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ремонт.(Межбюджетные трансферты).</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</si>
  <si>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Лухского муниципального района.(Закупка товаров, работ и услуг для обеспечения государственных (муниципальных) нужд)</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</si>
  <si>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Лухского муниципального района.(Предоставление субсидий бюджетным, автономным учреждениям и иным некоммерческим организациям)</t>
  </si>
  <si>
    <t xml:space="preserve">01 2 01 L3041 </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</si>
  <si>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</si>
  <si>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</si>
  <si>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 xml:space="preserve"> Расходы на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</si>
  <si>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Расходы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ремонт.(Капитальные вложения в объекты государственной (муниципальной) собственности).</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</si>
  <si>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расположенной в сельской местности и малых городах(Закупка товаров, работ и услуг для обеспечения государственных (муниципальных) нужд)</t>
  </si>
  <si>
    <t>01 2 Е1 51690</t>
  </si>
  <si>
    <t>Обеспечение образовательных организаций материально-технической базой для внедрения цифровой образовательной среды(Закупка товаров, работ и услуг для обеспечения государственных (муниципальных) нужд)</t>
  </si>
  <si>
    <t>Обеспечение образовательных организаций материально-технической базой для внедрения цифровой образовательной среды(Предоставление субсидий бюджетным, автономным учреждениям и иным некоммерческим организациям)</t>
  </si>
  <si>
    <t>01 2E 452100</t>
  </si>
  <si>
    <t>приложению №9</t>
  </si>
</sst>
</file>

<file path=xl/styles.xml><?xml version="1.0" encoding="utf-8"?>
<styleSheet xmlns="http://schemas.openxmlformats.org/spreadsheetml/2006/main">
  <fonts count="38">
    <font>
      <sz val="10"/>
      <name val="Arial Cyr"/>
      <charset val="204"/>
    </font>
    <font>
      <b/>
      <sz val="12"/>
      <color indexed="8"/>
      <name val="Times New Roman"/>
      <family val="1"/>
      <charset val="204"/>
    </font>
    <font>
      <sz val="12"/>
      <color indexed="8"/>
      <name val="Times New Roman"/>
      <family val="1"/>
      <charset val="204"/>
    </font>
    <font>
      <b/>
      <sz val="12"/>
      <name val="Arial"/>
      <family val="2"/>
      <charset val="204"/>
    </font>
    <font>
      <sz val="12"/>
      <name val="Arial"/>
      <family val="2"/>
      <charset val="204"/>
    </font>
    <font>
      <sz val="12"/>
      <name val="Times New Roman"/>
      <family val="1"/>
      <charset val="204"/>
    </font>
    <font>
      <sz val="12"/>
      <name val="Arial Cyr"/>
      <charset val="204"/>
    </font>
    <font>
      <b/>
      <sz val="12"/>
      <name val="Times New Roman"/>
      <family val="1"/>
      <charset val="204"/>
    </font>
    <font>
      <sz val="11"/>
      <color theme="1"/>
      <name val="Calibri"/>
      <family val="2"/>
      <charset val="204"/>
      <scheme val="minor"/>
    </font>
    <font>
      <sz val="11"/>
      <color theme="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b/>
      <sz val="11"/>
      <color theme="1"/>
      <name val="Calibri"/>
      <family val="2"/>
      <charset val="204"/>
      <scheme val="minor"/>
    </font>
    <font>
      <b/>
      <sz val="11"/>
      <color theme="0"/>
      <name val="Calibri"/>
      <family val="2"/>
      <charset val="204"/>
      <scheme val="minor"/>
    </font>
    <font>
      <b/>
      <sz val="18"/>
      <color theme="3"/>
      <name val="Cambria"/>
      <family val="2"/>
      <charset val="204"/>
      <scheme val="major"/>
    </font>
    <font>
      <sz val="11"/>
      <color rgb="FF9C6500"/>
      <name val="Calibri"/>
      <family val="2"/>
      <charset val="204"/>
      <scheme val="minor"/>
    </font>
    <font>
      <sz val="11"/>
      <color rgb="FF9C0006"/>
      <name val="Calibri"/>
      <family val="2"/>
      <charset val="204"/>
      <scheme val="minor"/>
    </font>
    <font>
      <i/>
      <sz val="11"/>
      <color rgb="FF7F7F7F"/>
      <name val="Calibri"/>
      <family val="2"/>
      <charset val="204"/>
      <scheme val="minor"/>
    </font>
    <font>
      <sz val="11"/>
      <color rgb="FFFA7D00"/>
      <name val="Calibri"/>
      <family val="2"/>
      <charset val="204"/>
      <scheme val="minor"/>
    </font>
    <font>
      <sz val="11"/>
      <color rgb="FFFF0000"/>
      <name val="Calibri"/>
      <family val="2"/>
      <charset val="204"/>
      <scheme val="minor"/>
    </font>
    <font>
      <sz val="11"/>
      <color rgb="FF006100"/>
      <name val="Calibri"/>
      <family val="2"/>
      <charset val="204"/>
      <scheme val="minor"/>
    </font>
    <font>
      <sz val="14"/>
      <name val="Times New Roman"/>
      <family val="1"/>
      <charset val="204"/>
    </font>
    <font>
      <b/>
      <sz val="14"/>
      <color rgb="FF000000"/>
      <name val="Times New Roman"/>
      <family val="1"/>
      <charset val="204"/>
    </font>
    <font>
      <b/>
      <sz val="14"/>
      <name val="Times New Roman"/>
      <family val="1"/>
      <charset val="204"/>
    </font>
    <font>
      <b/>
      <sz val="14"/>
      <color indexed="8"/>
      <name val="Times New Roman"/>
      <family val="1"/>
      <charset val="204"/>
    </font>
    <font>
      <sz val="14"/>
      <color rgb="FF000000"/>
      <name val="Times New Roman"/>
      <family val="1"/>
      <charset val="204"/>
    </font>
    <font>
      <sz val="14"/>
      <color indexed="8"/>
      <name val="Times New Roman"/>
      <family val="1"/>
      <charset val="204"/>
    </font>
    <font>
      <b/>
      <sz val="12"/>
      <name val="Arial Cyr"/>
      <charset val="204"/>
    </font>
    <font>
      <b/>
      <sz val="12"/>
      <color rgb="FF000000"/>
      <name val="Times New Roman"/>
      <family val="1"/>
      <charset val="204"/>
    </font>
    <font>
      <sz val="14"/>
      <name val="Arial Cyr"/>
      <charset val="204"/>
    </font>
    <font>
      <b/>
      <sz val="12"/>
      <color indexed="8"/>
      <name val="Arial"/>
      <family val="2"/>
      <charset val="204"/>
    </font>
    <font>
      <sz val="12"/>
      <color indexed="8"/>
      <name val="Arial"/>
      <family val="2"/>
      <charset val="204"/>
    </font>
    <font>
      <b/>
      <sz val="10"/>
      <color rgb="FF000000"/>
      <name val="Arial Cyr"/>
    </font>
    <font>
      <sz val="10"/>
      <color rgb="FF000000"/>
      <name val="Arial Cyr"/>
    </font>
  </fonts>
  <fills count="35">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medium">
        <color rgb="FF000000"/>
      </left>
      <right style="medium">
        <color rgb="FF000000"/>
      </right>
      <top style="medium">
        <color rgb="FF000000"/>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medium">
        <color rgb="FF000000"/>
      </left>
      <right style="medium">
        <color rgb="FF000000"/>
      </right>
      <top style="thin">
        <color indexed="64"/>
      </top>
      <bottom/>
      <diagonal/>
    </border>
    <border>
      <left style="medium">
        <color rgb="FF000000"/>
      </left>
      <right/>
      <top style="medium">
        <color rgb="FF000000"/>
      </top>
      <bottom/>
      <diagonal/>
    </border>
    <border>
      <left style="medium">
        <color rgb="FF000000"/>
      </left>
      <right style="medium">
        <color rgb="FF000000"/>
      </right>
      <top/>
      <bottom/>
      <diagonal/>
    </border>
    <border>
      <left style="medium">
        <color rgb="FF000000"/>
      </left>
      <right/>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9">
    <xf numFmtId="0" fontId="0" fillId="0" borderId="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6" applyNumberFormat="0" applyAlignment="0" applyProtection="0"/>
    <xf numFmtId="0" fontId="11" fillId="28" borderId="7" applyNumberFormat="0" applyAlignment="0" applyProtection="0"/>
    <xf numFmtId="0" fontId="12" fillId="28" borderId="6" applyNumberFormat="0" applyAlignment="0" applyProtection="0"/>
    <xf numFmtId="0" fontId="13" fillId="0" borderId="8" applyNumberFormat="0" applyFill="0" applyAlignment="0" applyProtection="0"/>
    <xf numFmtId="0" fontId="14" fillId="0" borderId="9" applyNumberFormat="0" applyFill="0" applyAlignment="0" applyProtection="0"/>
    <xf numFmtId="0" fontId="15" fillId="0" borderId="10" applyNumberFormat="0" applyFill="0" applyAlignment="0" applyProtection="0"/>
    <xf numFmtId="0" fontId="15" fillId="0" borderId="0" applyNumberFormat="0" applyFill="0" applyBorder="0" applyAlignment="0" applyProtection="0"/>
    <xf numFmtId="0" fontId="16" fillId="0" borderId="11" applyNumberFormat="0" applyFill="0" applyAlignment="0" applyProtection="0"/>
    <xf numFmtId="0" fontId="17" fillId="29" borderId="12"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8" fillId="0" borderId="0"/>
    <xf numFmtId="0" fontId="20" fillId="31" borderId="0" applyNumberFormat="0" applyBorder="0" applyAlignment="0" applyProtection="0"/>
    <xf numFmtId="0" fontId="21" fillId="0" borderId="0" applyNumberFormat="0" applyFill="0" applyBorder="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8" fillId="32" borderId="13" applyNumberFormat="0" applyFont="0" applyAlignment="0" applyProtection="0"/>
    <xf numFmtId="0" fontId="22" fillId="0" borderId="14" applyNumberFormat="0" applyFill="0" applyAlignment="0" applyProtection="0"/>
    <xf numFmtId="0" fontId="23" fillId="0" borderId="0" applyNumberFormat="0" applyFill="0" applyBorder="0" applyAlignment="0" applyProtection="0"/>
    <xf numFmtId="0" fontId="24" fillId="33" borderId="0" applyNumberFormat="0" applyBorder="0" applyAlignment="0" applyProtection="0"/>
    <xf numFmtId="4" fontId="36" fillId="0" borderId="23">
      <alignment horizontal="right" vertical="top" shrinkToFit="1"/>
    </xf>
    <xf numFmtId="1" fontId="37" fillId="0" borderId="23">
      <alignment horizontal="center" vertical="top" shrinkToFit="1"/>
    </xf>
  </cellStyleXfs>
  <cellXfs count="136">
    <xf numFmtId="0" fontId="0" fillId="0" borderId="0" xfId="0"/>
    <xf numFmtId="0" fontId="1" fillId="0" borderId="1" xfId="0" applyFont="1" applyBorder="1" applyAlignment="1">
      <alignment horizontal="center" wrapText="1"/>
    </xf>
    <xf numFmtId="0" fontId="2" fillId="0" borderId="1" xfId="0" applyFont="1" applyBorder="1" applyAlignment="1">
      <alignment horizontal="center" wrapText="1"/>
    </xf>
    <xf numFmtId="49" fontId="5" fillId="2" borderId="1" xfId="36" applyNumberFormat="1" applyFont="1" applyFill="1" applyBorder="1" applyAlignment="1">
      <alignment horizontal="center" shrinkToFit="1"/>
    </xf>
    <xf numFmtId="0" fontId="5" fillId="0" borderId="0" xfId="0" applyFont="1"/>
    <xf numFmtId="0" fontId="6" fillId="0" borderId="0" xfId="0" applyFont="1"/>
    <xf numFmtId="0" fontId="2" fillId="0" borderId="4" xfId="0" applyFont="1" applyBorder="1" applyAlignment="1">
      <alignment horizontal="center" wrapText="1"/>
    </xf>
    <xf numFmtId="49" fontId="2" fillId="0" borderId="1" xfId="0" applyNumberFormat="1" applyFont="1" applyBorder="1" applyAlignment="1">
      <alignment horizontal="center" wrapText="1"/>
    </xf>
    <xf numFmtId="0" fontId="25" fillId="0" borderId="0" xfId="0" applyFont="1" applyAlignment="1">
      <alignment wrapText="1"/>
    </xf>
    <xf numFmtId="0" fontId="25" fillId="0" borderId="1" xfId="0" applyFont="1" applyBorder="1" applyAlignment="1">
      <alignment wrapText="1"/>
    </xf>
    <xf numFmtId="0" fontId="29" fillId="0" borderId="1" xfId="0" applyFont="1" applyBorder="1" applyAlignment="1">
      <alignment wrapText="1"/>
    </xf>
    <xf numFmtId="0" fontId="30" fillId="0" borderId="1" xfId="0" applyFont="1" applyBorder="1" applyAlignment="1">
      <alignment wrapText="1"/>
    </xf>
    <xf numFmtId="0" fontId="26" fillId="0" borderId="1" xfId="0" applyFont="1" applyBorder="1" applyAlignment="1">
      <alignment wrapText="1"/>
    </xf>
    <xf numFmtId="0" fontId="25" fillId="2" borderId="1" xfId="36" applyFont="1" applyFill="1" applyBorder="1" applyAlignment="1">
      <alignment vertical="top" wrapText="1"/>
    </xf>
    <xf numFmtId="0" fontId="25" fillId="0" borderId="0" xfId="0" applyFont="1" applyAlignment="1">
      <alignment horizontal="justify"/>
    </xf>
    <xf numFmtId="0" fontId="1" fillId="0" borderId="4" xfId="0" applyFont="1" applyBorder="1" applyAlignment="1">
      <alignment horizontal="center" wrapText="1"/>
    </xf>
    <xf numFmtId="0" fontId="30" fillId="0" borderId="16" xfId="0" applyFont="1" applyBorder="1" applyAlignment="1">
      <alignment wrapText="1"/>
    </xf>
    <xf numFmtId="0" fontId="30" fillId="0" borderId="4" xfId="0" applyFont="1" applyBorder="1" applyAlignment="1">
      <alignment horizontal="center" wrapText="1"/>
    </xf>
    <xf numFmtId="0" fontId="25" fillId="34" borderId="4" xfId="0" applyFont="1" applyFill="1" applyBorder="1" applyAlignment="1">
      <alignment wrapText="1"/>
    </xf>
    <xf numFmtId="0" fontId="29" fillId="0" borderId="17" xfId="0" applyNumberFormat="1" applyFont="1" applyBorder="1" applyAlignment="1">
      <alignment wrapText="1"/>
    </xf>
    <xf numFmtId="0" fontId="29" fillId="0" borderId="1" xfId="0" applyFont="1" applyBorder="1" applyAlignment="1">
      <alignment vertical="top" wrapText="1"/>
    </xf>
    <xf numFmtId="0" fontId="29" fillId="0" borderId="1" xfId="0" applyNumberFormat="1" applyFont="1" applyBorder="1" applyAlignment="1">
      <alignment vertical="top" wrapText="1"/>
    </xf>
    <xf numFmtId="49" fontId="5" fillId="0" borderId="0" xfId="0" applyNumberFormat="1" applyFont="1"/>
    <xf numFmtId="49" fontId="1" fillId="0" borderId="1" xfId="0" applyNumberFormat="1" applyFont="1" applyBorder="1" applyAlignment="1">
      <alignment horizontal="center" wrapText="1"/>
    </xf>
    <xf numFmtId="0" fontId="32" fillId="0" borderId="18" xfId="0" applyFont="1" applyBorder="1" applyAlignment="1">
      <alignment horizontal="center" vertical="top" wrapText="1"/>
    </xf>
    <xf numFmtId="0" fontId="31" fillId="0" borderId="2" xfId="0" applyFont="1" applyBorder="1" applyAlignment="1">
      <alignment horizontal="center" vertical="top" wrapText="1"/>
    </xf>
    <xf numFmtId="0" fontId="32" fillId="0" borderId="20" xfId="0" applyFont="1" applyBorder="1" applyAlignment="1">
      <alignment horizontal="center" vertical="top" wrapText="1"/>
    </xf>
    <xf numFmtId="0" fontId="31" fillId="0" borderId="3" xfId="0" applyFont="1" applyBorder="1" applyAlignment="1">
      <alignment horizontal="center" vertical="top" wrapText="1"/>
    </xf>
    <xf numFmtId="0" fontId="26" fillId="0" borderId="1" xfId="0" applyFont="1" applyBorder="1" applyAlignment="1">
      <alignment horizontal="center" wrapText="1"/>
    </xf>
    <xf numFmtId="0" fontId="26" fillId="0" borderId="1" xfId="0" applyFont="1" applyBorder="1" applyAlignment="1">
      <alignment vertical="center" wrapText="1"/>
    </xf>
    <xf numFmtId="0" fontId="30" fillId="0" borderId="1" xfId="0" applyFont="1" applyBorder="1" applyAlignment="1">
      <alignment vertical="top" wrapText="1"/>
    </xf>
    <xf numFmtId="0" fontId="26" fillId="0" borderId="1" xfId="0" applyFont="1" applyBorder="1" applyAlignment="1">
      <alignment vertical="top" wrapText="1"/>
    </xf>
    <xf numFmtId="49" fontId="28" fillId="0" borderId="1" xfId="0" applyNumberFormat="1" applyFont="1" applyBorder="1" applyAlignment="1">
      <alignment horizontal="center" wrapText="1"/>
    </xf>
    <xf numFmtId="0" fontId="28" fillId="0" borderId="1" xfId="0" applyFont="1" applyBorder="1" applyAlignment="1">
      <alignment horizontal="center" wrapText="1"/>
    </xf>
    <xf numFmtId="0" fontId="28" fillId="0" borderId="1" xfId="0" applyFont="1" applyBorder="1" applyAlignment="1">
      <alignment vertical="top" wrapText="1"/>
    </xf>
    <xf numFmtId="0" fontId="30" fillId="0" borderId="1" xfId="0" applyFont="1" applyBorder="1" applyAlignment="1">
      <alignment horizontal="center" wrapText="1"/>
    </xf>
    <xf numFmtId="0" fontId="26" fillId="0" borderId="4" xfId="0" applyFont="1" applyBorder="1" applyAlignment="1">
      <alignment vertical="top" wrapText="1"/>
    </xf>
    <xf numFmtId="0" fontId="29" fillId="0" borderId="4" xfId="0" applyFont="1" applyBorder="1" applyAlignment="1">
      <alignment vertical="top" wrapText="1"/>
    </xf>
    <xf numFmtId="0" fontId="25" fillId="0" borderId="1" xfId="0" applyFont="1" applyBorder="1" applyAlignment="1">
      <alignment vertical="top" wrapText="1"/>
    </xf>
    <xf numFmtId="0" fontId="27" fillId="0" borderId="1" xfId="0" applyFont="1" applyBorder="1" applyAlignment="1">
      <alignment vertical="top" wrapText="1"/>
    </xf>
    <xf numFmtId="0" fontId="25" fillId="0" borderId="1" xfId="0" applyFont="1" applyBorder="1" applyAlignment="1">
      <alignment horizontal="justify" vertical="top"/>
    </xf>
    <xf numFmtId="0" fontId="25" fillId="0" borderId="1" xfId="0" applyFont="1" applyBorder="1" applyAlignment="1">
      <alignment horizontal="justify" vertical="top" wrapText="1"/>
    </xf>
    <xf numFmtId="0" fontId="29" fillId="0" borderId="1" xfId="0" applyFont="1" applyBorder="1" applyAlignment="1">
      <alignment horizontal="justify" vertical="top" wrapText="1"/>
    </xf>
    <xf numFmtId="0" fontId="29" fillId="0" borderId="1" xfId="0" applyFont="1" applyBorder="1" applyAlignment="1">
      <alignment horizontal="justify" vertical="top"/>
    </xf>
    <xf numFmtId="0" fontId="25" fillId="2" borderId="1" xfId="36" applyNumberFormat="1" applyFont="1" applyFill="1" applyBorder="1" applyAlignment="1">
      <alignment vertical="top" wrapText="1"/>
    </xf>
    <xf numFmtId="0" fontId="25" fillId="0" borderId="1" xfId="0" applyFont="1" applyBorder="1" applyAlignment="1">
      <alignment horizontal="left" vertical="top" wrapText="1"/>
    </xf>
    <xf numFmtId="0" fontId="27" fillId="0" borderId="1" xfId="0" applyFont="1" applyBorder="1" applyAlignment="1">
      <alignment horizontal="left" vertical="top" wrapText="1"/>
    </xf>
    <xf numFmtId="49" fontId="7" fillId="2" borderId="1" xfId="36" applyNumberFormat="1" applyFont="1" applyFill="1" applyBorder="1" applyAlignment="1">
      <alignment horizontal="center" shrinkToFit="1"/>
    </xf>
    <xf numFmtId="0" fontId="2" fillId="0" borderId="3" xfId="0" applyFont="1" applyBorder="1" applyAlignment="1">
      <alignment horizontal="center" wrapText="1"/>
    </xf>
    <xf numFmtId="0" fontId="27" fillId="0" borderId="16" xfId="0" applyFont="1" applyBorder="1" applyAlignment="1">
      <alignment vertical="top" wrapText="1"/>
    </xf>
    <xf numFmtId="0" fontId="25" fillId="0" borderId="16" xfId="0" applyFont="1" applyBorder="1" applyAlignment="1">
      <alignment vertical="top" wrapText="1"/>
    </xf>
    <xf numFmtId="0" fontId="28" fillId="0" borderId="2" xfId="0" applyFont="1" applyBorder="1" applyAlignment="1">
      <alignment horizontal="center" wrapText="1"/>
    </xf>
    <xf numFmtId="0" fontId="30" fillId="0" borderId="2" xfId="0" applyFont="1" applyBorder="1" applyAlignment="1">
      <alignment horizontal="center" wrapText="1"/>
    </xf>
    <xf numFmtId="0" fontId="27" fillId="0" borderId="1" xfId="0" applyFont="1" applyBorder="1" applyAlignment="1">
      <alignment vertical="top"/>
    </xf>
    <xf numFmtId="0" fontId="28" fillId="0" borderId="1" xfId="0" applyFont="1" applyBorder="1" applyAlignment="1">
      <alignment horizontal="center" vertical="top" wrapText="1"/>
    </xf>
    <xf numFmtId="0" fontId="25" fillId="0" borderId="1" xfId="0" applyNumberFormat="1" applyFont="1" applyBorder="1" applyAlignment="1">
      <alignment vertical="top" wrapText="1"/>
    </xf>
    <xf numFmtId="0" fontId="25" fillId="0" borderId="4" xfId="0" applyFont="1" applyBorder="1" applyAlignment="1">
      <alignment horizontal="left" vertical="top" wrapText="1"/>
    </xf>
    <xf numFmtId="0" fontId="29" fillId="0" borderId="2" xfId="0" applyFont="1" applyBorder="1" applyAlignment="1">
      <alignment vertical="top" wrapText="1"/>
    </xf>
    <xf numFmtId="0" fontId="28" fillId="0" borderId="2" xfId="0" applyFont="1" applyBorder="1" applyAlignment="1">
      <alignment vertical="top" wrapText="1"/>
    </xf>
    <xf numFmtId="0" fontId="25" fillId="0" borderId="2" xfId="0" applyFont="1" applyBorder="1" applyAlignment="1">
      <alignment horizontal="justify"/>
    </xf>
    <xf numFmtId="0" fontId="29" fillId="0" borderId="2" xfId="0" applyNumberFormat="1" applyFont="1" applyBorder="1" applyAlignment="1">
      <alignment vertical="top" wrapText="1"/>
    </xf>
    <xf numFmtId="0" fontId="27" fillId="2" borderId="1" xfId="36" applyFont="1" applyFill="1" applyBorder="1" applyAlignment="1">
      <alignment vertical="top" wrapText="1"/>
    </xf>
    <xf numFmtId="0" fontId="30" fillId="0" borderId="4" xfId="0" applyFont="1" applyBorder="1" applyAlignment="1">
      <alignment vertical="top" wrapText="1"/>
    </xf>
    <xf numFmtId="0" fontId="29" fillId="0" borderId="1" xfId="0" applyFont="1" applyFill="1" applyBorder="1" applyAlignment="1">
      <alignment wrapText="1"/>
    </xf>
    <xf numFmtId="2" fontId="34" fillId="0" borderId="1" xfId="0" applyNumberFormat="1" applyFont="1" applyBorder="1" applyAlignment="1">
      <alignment horizontal="center" wrapText="1"/>
    </xf>
    <xf numFmtId="2" fontId="35" fillId="0" borderId="1" xfId="0" applyNumberFormat="1" applyFont="1" applyBorder="1" applyAlignment="1">
      <alignment horizontal="center" wrapText="1"/>
    </xf>
    <xf numFmtId="2" fontId="35" fillId="0" borderId="2" xfId="0" applyNumberFormat="1" applyFont="1" applyBorder="1" applyAlignment="1">
      <alignment horizontal="center" wrapText="1"/>
    </xf>
    <xf numFmtId="49" fontId="33" fillId="2" borderId="1" xfId="36" applyNumberFormat="1" applyFont="1" applyFill="1" applyBorder="1" applyAlignment="1">
      <alignment horizontal="center" shrinkToFit="1"/>
    </xf>
    <xf numFmtId="0" fontId="27" fillId="0" borderId="1" xfId="0" applyFont="1" applyBorder="1" applyAlignment="1">
      <alignment horizontal="center"/>
    </xf>
    <xf numFmtId="0" fontId="29" fillId="0" borderId="1" xfId="0" applyFont="1" applyBorder="1" applyAlignment="1">
      <alignment horizontal="center" wrapText="1"/>
    </xf>
    <xf numFmtId="0" fontId="25" fillId="0" borderId="1" xfId="0" applyFont="1" applyBorder="1" applyAlignment="1">
      <alignment horizontal="center"/>
    </xf>
    <xf numFmtId="0" fontId="25" fillId="0" borderId="1" xfId="0" applyFont="1" applyFill="1" applyBorder="1" applyAlignment="1">
      <alignment horizontal="center"/>
    </xf>
    <xf numFmtId="49" fontId="27" fillId="2" borderId="1" xfId="36" applyNumberFormat="1" applyFont="1" applyFill="1" applyBorder="1" applyAlignment="1">
      <alignment horizontal="center" shrinkToFit="1"/>
    </xf>
    <xf numFmtId="0" fontId="25" fillId="0" borderId="0" xfId="0" applyFont="1" applyAlignment="1">
      <alignment horizontal="center"/>
    </xf>
    <xf numFmtId="0" fontId="25" fillId="0" borderId="1" xfId="0" applyFont="1" applyBorder="1" applyAlignment="1">
      <alignment horizontal="center" wrapText="1"/>
    </xf>
    <xf numFmtId="0" fontId="4" fillId="0" borderId="4" xfId="0" applyFont="1" applyBorder="1" applyAlignment="1">
      <alignment horizontal="center"/>
    </xf>
    <xf numFmtId="0" fontId="29" fillId="0" borderId="1" xfId="0" applyFont="1" applyBorder="1" applyAlignment="1">
      <alignment horizontal="center"/>
    </xf>
    <xf numFmtId="0" fontId="27" fillId="0" borderId="1" xfId="0" applyFont="1" applyBorder="1" applyAlignment="1">
      <alignment horizontal="center" wrapText="1"/>
    </xf>
    <xf numFmtId="0" fontId="27" fillId="0" borderId="3" xfId="0" applyFont="1" applyBorder="1" applyAlignment="1">
      <alignment horizontal="center" wrapText="1"/>
    </xf>
    <xf numFmtId="0" fontId="25" fillId="2" borderId="1" xfId="36" applyFont="1" applyFill="1" applyBorder="1" applyAlignment="1">
      <alignment horizontal="center" wrapText="1"/>
    </xf>
    <xf numFmtId="0" fontId="25" fillId="2" borderId="1" xfId="36" applyNumberFormat="1" applyFont="1" applyFill="1" applyBorder="1" applyAlignment="1">
      <alignment horizontal="center" wrapText="1"/>
    </xf>
    <xf numFmtId="0" fontId="29" fillId="0" borderId="3" xfId="0" applyFont="1" applyBorder="1" applyAlignment="1">
      <alignment horizontal="center" wrapText="1"/>
    </xf>
    <xf numFmtId="0" fontId="5" fillId="2" borderId="3" xfId="36" applyFont="1" applyFill="1" applyBorder="1" applyAlignment="1">
      <alignment horizontal="center" wrapText="1"/>
    </xf>
    <xf numFmtId="0" fontId="26" fillId="0" borderId="4" xfId="0" applyFont="1" applyBorder="1" applyAlignment="1">
      <alignment horizontal="center" wrapText="1"/>
    </xf>
    <xf numFmtId="0" fontId="29" fillId="0" borderId="4" xfId="0" applyFont="1" applyBorder="1" applyAlignment="1">
      <alignment horizontal="center" wrapText="1"/>
    </xf>
    <xf numFmtId="0" fontId="29" fillId="0" borderId="17" xfId="0" applyFont="1" applyBorder="1" applyAlignment="1">
      <alignment horizontal="center" wrapText="1"/>
    </xf>
    <xf numFmtId="0" fontId="25" fillId="0" borderId="1" xfId="0" applyNumberFormat="1" applyFont="1" applyBorder="1" applyAlignment="1">
      <alignment horizontal="center" wrapText="1"/>
    </xf>
    <xf numFmtId="0" fontId="25" fillId="0" borderId="4" xfId="0" applyFont="1" applyBorder="1" applyAlignment="1">
      <alignment horizontal="center" wrapText="1"/>
    </xf>
    <xf numFmtId="0" fontId="29" fillId="0" borderId="2" xfId="0" applyFont="1" applyBorder="1" applyAlignment="1">
      <alignment horizontal="center" wrapText="1"/>
    </xf>
    <xf numFmtId="2" fontId="3" fillId="34" borderId="2" xfId="0" applyNumberFormat="1" applyFont="1" applyFill="1" applyBorder="1" applyAlignment="1">
      <alignment wrapText="1"/>
    </xf>
    <xf numFmtId="2" fontId="3" fillId="0" borderId="2" xfId="0" applyNumberFormat="1" applyFont="1" applyBorder="1" applyAlignment="1">
      <alignment wrapText="1"/>
    </xf>
    <xf numFmtId="2" fontId="3" fillId="0" borderId="1" xfId="0" applyNumberFormat="1" applyFont="1" applyBorder="1"/>
    <xf numFmtId="2" fontId="3" fillId="0" borderId="1" xfId="0" applyNumberFormat="1" applyFont="1" applyBorder="1" applyAlignment="1">
      <alignment wrapText="1"/>
    </xf>
    <xf numFmtId="2" fontId="4" fillId="0" borderId="1" xfId="0" applyNumberFormat="1" applyFont="1" applyBorder="1"/>
    <xf numFmtId="2" fontId="4" fillId="2" borderId="1" xfId="36" applyNumberFormat="1" applyFont="1" applyFill="1" applyBorder="1" applyAlignment="1">
      <alignment horizontal="right" shrinkToFit="1"/>
    </xf>
    <xf numFmtId="2" fontId="3" fillId="2" borderId="1" xfId="36" applyNumberFormat="1" applyFont="1" applyFill="1" applyBorder="1" applyAlignment="1">
      <alignment horizontal="center" shrinkToFit="1"/>
    </xf>
    <xf numFmtId="2" fontId="4" fillId="2" borderId="2" xfId="36" applyNumberFormat="1" applyFont="1" applyFill="1" applyBorder="1" applyAlignment="1">
      <alignment horizontal="center" shrinkToFit="1"/>
    </xf>
    <xf numFmtId="2" fontId="4" fillId="0" borderId="1" xfId="0" applyNumberFormat="1" applyFont="1" applyFill="1" applyBorder="1"/>
    <xf numFmtId="2" fontId="35" fillId="0" borderId="1" xfId="0" applyNumberFormat="1" applyFont="1" applyBorder="1" applyAlignment="1">
      <alignment horizontal="right" wrapText="1"/>
    </xf>
    <xf numFmtId="2" fontId="35" fillId="0" borderId="1" xfId="0" applyNumberFormat="1" applyFont="1" applyFill="1" applyBorder="1" applyAlignment="1">
      <alignment horizontal="right" wrapText="1"/>
    </xf>
    <xf numFmtId="0" fontId="26" fillId="0" borderId="1" xfId="0" applyFont="1" applyBorder="1" applyAlignment="1">
      <alignment horizontal="center"/>
    </xf>
    <xf numFmtId="0" fontId="25" fillId="0" borderId="1" xfId="0" applyFont="1" applyBorder="1"/>
    <xf numFmtId="2" fontId="35" fillId="34" borderId="1" xfId="0" applyNumberFormat="1" applyFont="1" applyFill="1" applyBorder="1" applyAlignment="1">
      <alignment horizontal="center" wrapText="1"/>
    </xf>
    <xf numFmtId="2" fontId="6" fillId="0" borderId="0" xfId="0" applyNumberFormat="1" applyFont="1"/>
    <xf numFmtId="0" fontId="29" fillId="0" borderId="1" xfId="0" applyNumberFormat="1" applyFont="1" applyBorder="1" applyAlignment="1">
      <alignment wrapText="1"/>
    </xf>
    <xf numFmtId="0" fontId="30" fillId="0" borderId="1" xfId="0" applyNumberFormat="1" applyFont="1" applyBorder="1" applyAlignment="1">
      <alignment horizontal="center" wrapText="1"/>
    </xf>
    <xf numFmtId="0" fontId="25" fillId="0" borderId="1" xfId="0" applyFont="1" applyBorder="1" applyAlignment="1"/>
    <xf numFmtId="0" fontId="25" fillId="2" borderId="1" xfId="36" applyFont="1" applyFill="1" applyBorder="1" applyAlignment="1">
      <alignment wrapText="1"/>
    </xf>
    <xf numFmtId="2" fontId="4" fillId="34" borderId="1" xfId="36" applyNumberFormat="1" applyFont="1" applyFill="1" applyBorder="1" applyAlignment="1">
      <alignment horizontal="center" shrinkToFit="1"/>
    </xf>
    <xf numFmtId="0" fontId="30" fillId="0" borderId="22" xfId="0" applyFont="1" applyBorder="1" applyAlignment="1">
      <alignment wrapText="1"/>
    </xf>
    <xf numFmtId="0" fontId="30" fillId="0" borderId="2" xfId="0" quotePrefix="1" applyFont="1" applyBorder="1" applyAlignment="1">
      <alignment horizontal="center" wrapText="1"/>
    </xf>
    <xf numFmtId="0" fontId="26" fillId="0" borderId="2" xfId="0" applyNumberFormat="1" applyFont="1" applyBorder="1" applyAlignment="1">
      <alignment vertical="top" wrapText="1"/>
    </xf>
    <xf numFmtId="0" fontId="28" fillId="0" borderId="2" xfId="0" quotePrefix="1" applyFont="1" applyBorder="1" applyAlignment="1">
      <alignment horizontal="center" wrapText="1"/>
    </xf>
    <xf numFmtId="0" fontId="27" fillId="0" borderId="1" xfId="0" applyFont="1" applyBorder="1"/>
    <xf numFmtId="0" fontId="28" fillId="0" borderId="4" xfId="0" applyFont="1" applyBorder="1" applyAlignment="1">
      <alignment horizontal="center" wrapText="1"/>
    </xf>
    <xf numFmtId="2" fontId="34" fillId="34" borderId="1" xfId="0" applyNumberFormat="1" applyFont="1" applyFill="1" applyBorder="1" applyAlignment="1">
      <alignment horizontal="center" wrapText="1"/>
    </xf>
    <xf numFmtId="0" fontId="27" fillId="0" borderId="1" xfId="0" applyFont="1" applyBorder="1" applyAlignment="1">
      <alignment wrapText="1"/>
    </xf>
    <xf numFmtId="0" fontId="25" fillId="0" borderId="4" xfId="0" applyFont="1" applyBorder="1" applyAlignment="1"/>
    <xf numFmtId="2" fontId="4" fillId="34" borderId="1" xfId="0" applyNumberFormat="1" applyFont="1" applyFill="1" applyBorder="1" applyAlignment="1">
      <alignment horizontal="center"/>
    </xf>
    <xf numFmtId="2" fontId="4" fillId="0" borderId="2" xfId="0" applyNumberFormat="1" applyFont="1" applyBorder="1" applyAlignment="1">
      <alignment wrapText="1"/>
    </xf>
    <xf numFmtId="0" fontId="5" fillId="0" borderId="4" xfId="0" applyFont="1" applyBorder="1"/>
    <xf numFmtId="0" fontId="5" fillId="0" borderId="1" xfId="0" applyFont="1" applyBorder="1"/>
    <xf numFmtId="0" fontId="6" fillId="0" borderId="1" xfId="0" applyFont="1" applyBorder="1"/>
    <xf numFmtId="0" fontId="25" fillId="2" borderId="1" xfId="36" applyNumberFormat="1" applyFont="1" applyFill="1" applyBorder="1" applyAlignment="1">
      <alignment wrapText="1"/>
    </xf>
    <xf numFmtId="0" fontId="25" fillId="0" borderId="0" xfId="0" applyFont="1" applyBorder="1"/>
    <xf numFmtId="1" fontId="29" fillId="0" borderId="23" xfId="48" applyNumberFormat="1" applyFont="1" applyAlignment="1" applyProtection="1">
      <alignment horizontal="center" shrinkToFit="1"/>
    </xf>
    <xf numFmtId="0" fontId="6" fillId="0" borderId="3" xfId="0" applyFont="1" applyBorder="1"/>
    <xf numFmtId="0" fontId="26" fillId="0" borderId="0" xfId="0" applyFont="1" applyAlignment="1">
      <alignment horizontal="center"/>
    </xf>
    <xf numFmtId="0" fontId="5" fillId="0" borderId="5" xfId="0" applyFont="1" applyBorder="1" applyAlignment="1">
      <alignment horizontal="center"/>
    </xf>
    <xf numFmtId="0" fontId="26" fillId="0" borderId="15" xfId="0" applyFont="1" applyBorder="1" applyAlignment="1">
      <alignment horizontal="center" vertical="top" wrapText="1"/>
    </xf>
    <xf numFmtId="0" fontId="26" fillId="0" borderId="20" xfId="0" applyFont="1" applyBorder="1" applyAlignment="1">
      <alignment horizontal="center" vertical="top" wrapText="1"/>
    </xf>
    <xf numFmtId="0" fontId="32" fillId="0" borderId="18" xfId="0" applyFont="1" applyBorder="1" applyAlignment="1">
      <alignment horizontal="center" vertical="top" wrapText="1"/>
    </xf>
    <xf numFmtId="0" fontId="32" fillId="0" borderId="20" xfId="0" applyFont="1" applyBorder="1" applyAlignment="1">
      <alignment horizontal="center" vertical="top" wrapText="1"/>
    </xf>
    <xf numFmtId="0" fontId="32" fillId="0" borderId="15" xfId="0" applyFont="1" applyBorder="1" applyAlignment="1">
      <alignment horizontal="center" vertical="top" wrapText="1"/>
    </xf>
    <xf numFmtId="0" fontId="32" fillId="0" borderId="19" xfId="0" applyFont="1" applyBorder="1" applyAlignment="1">
      <alignment horizontal="center" vertical="top" wrapText="1"/>
    </xf>
    <xf numFmtId="0" fontId="32" fillId="0" borderId="21" xfId="0" applyFont="1" applyBorder="1" applyAlignment="1">
      <alignment horizontal="center" vertical="top" wrapText="1"/>
    </xf>
  </cellXfs>
  <cellStyles count="4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xl34" xfId="48"/>
    <cellStyle name="xl37" xfId="47"/>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3" xfId="36"/>
    <cellStyle name="Плохой" xfId="37" builtinId="27" customBuiltin="1"/>
    <cellStyle name="Пояснение" xfId="38" builtinId="53" customBuiltin="1"/>
    <cellStyle name="Примечание 2" xfId="39"/>
    <cellStyle name="Примечание 3" xfId="40"/>
    <cellStyle name="Примечание 4" xfId="41"/>
    <cellStyle name="Примечание 5" xfId="42"/>
    <cellStyle name="Примечание 6" xfId="43"/>
    <cellStyle name="Связанная ячейка" xfId="44" builtinId="24" customBuiltin="1"/>
    <cellStyle name="Текст предупреждения" xfId="45" builtinId="11" customBuiltin="1"/>
    <cellStyle name="Хороший" xfId="4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efreshError="1">
        <row r="13">
          <cell r="D13">
            <v>4924003</v>
          </cell>
        </row>
        <row r="15">
          <cell r="D15">
            <v>20000</v>
          </cell>
        </row>
        <row r="16">
          <cell r="D16">
            <v>135000</v>
          </cell>
        </row>
        <row r="17">
          <cell r="D17">
            <v>220800</v>
          </cell>
        </row>
        <row r="24">
          <cell r="D24">
            <v>205530</v>
          </cell>
        </row>
        <row r="26">
          <cell r="D26">
            <v>4589677</v>
          </cell>
        </row>
        <row r="27">
          <cell r="D27">
            <v>15000</v>
          </cell>
        </row>
        <row r="28">
          <cell r="D28">
            <v>245500</v>
          </cell>
        </row>
        <row r="30">
          <cell r="D30">
            <v>178800</v>
          </cell>
        </row>
        <row r="31">
          <cell r="D31">
            <v>61200</v>
          </cell>
        </row>
        <row r="32">
          <cell r="D32">
            <v>114600</v>
          </cell>
        </row>
        <row r="38">
          <cell r="D38">
            <v>1406160</v>
          </cell>
        </row>
        <row r="39">
          <cell r="D39">
            <v>937440</v>
          </cell>
        </row>
        <row r="42">
          <cell r="D42">
            <v>810318</v>
          </cell>
        </row>
        <row r="44">
          <cell r="D44">
            <v>1000</v>
          </cell>
        </row>
        <row r="45">
          <cell r="D45">
            <v>417000</v>
          </cell>
        </row>
        <row r="51">
          <cell r="D51">
            <v>2362799</v>
          </cell>
        </row>
        <row r="54">
          <cell r="D54">
            <v>32900</v>
          </cell>
        </row>
        <row r="55">
          <cell r="D55">
            <v>65000</v>
          </cell>
        </row>
        <row r="57">
          <cell r="D57">
            <v>160610</v>
          </cell>
        </row>
        <row r="58">
          <cell r="D58">
            <v>25410</v>
          </cell>
        </row>
        <row r="61">
          <cell r="D61">
            <v>51500</v>
          </cell>
        </row>
        <row r="68">
          <cell r="D68">
            <v>3796172</v>
          </cell>
        </row>
        <row r="69">
          <cell r="D69">
            <v>562940</v>
          </cell>
        </row>
        <row r="70">
          <cell r="D70">
            <v>2620</v>
          </cell>
        </row>
        <row r="73">
          <cell r="D73">
            <v>2296183</v>
          </cell>
        </row>
        <row r="77">
          <cell r="D77">
            <v>397024.39</v>
          </cell>
        </row>
        <row r="78">
          <cell r="D78">
            <v>220000</v>
          </cell>
        </row>
        <row r="80">
          <cell r="D80">
            <v>189000</v>
          </cell>
        </row>
        <row r="91">
          <cell r="D91">
            <v>50000</v>
          </cell>
        </row>
        <row r="92">
          <cell r="D92">
            <v>50000</v>
          </cell>
        </row>
        <row r="100">
          <cell r="D100">
            <v>44253</v>
          </cell>
        </row>
        <row r="101">
          <cell r="D101">
            <v>211000</v>
          </cell>
        </row>
        <row r="102">
          <cell r="D102">
            <v>5747</v>
          </cell>
        </row>
        <row r="105">
          <cell r="D105">
            <v>322500</v>
          </cell>
        </row>
        <row r="109">
          <cell r="D109">
            <v>1449709</v>
          </cell>
        </row>
        <row r="110">
          <cell r="E110">
            <v>32091</v>
          </cell>
        </row>
        <row r="139">
          <cell r="D139">
            <v>21461677</v>
          </cell>
        </row>
        <row r="141">
          <cell r="D141">
            <v>150000</v>
          </cell>
        </row>
        <row r="142">
          <cell r="D142">
            <v>1826243</v>
          </cell>
        </row>
        <row r="145">
          <cell r="D145">
            <v>27025</v>
          </cell>
        </row>
        <row r="146">
          <cell r="D146">
            <v>4718.3999999999996</v>
          </cell>
        </row>
        <row r="149">
          <cell r="D149">
            <v>20000</v>
          </cell>
        </row>
        <row r="152">
          <cell r="D152">
            <v>150000</v>
          </cell>
        </row>
        <row r="171">
          <cell r="D171">
            <v>1725124.5</v>
          </cell>
        </row>
        <row r="186">
          <cell r="D186">
            <v>1075878</v>
          </cell>
        </row>
        <row r="187">
          <cell r="D187">
            <v>38880</v>
          </cell>
        </row>
        <row r="195">
          <cell r="D195">
            <v>69000</v>
          </cell>
        </row>
        <row r="199">
          <cell r="D199">
            <v>30000</v>
          </cell>
        </row>
        <row r="204">
          <cell r="D204">
            <v>236000</v>
          </cell>
        </row>
        <row r="208">
          <cell r="D208">
            <v>62388</v>
          </cell>
        </row>
        <row r="215">
          <cell r="D215">
            <v>150000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93"/>
  <sheetViews>
    <sheetView tabSelected="1" topLeftCell="A109" workbookViewId="0">
      <selection activeCell="G114" sqref="G114"/>
    </sheetView>
  </sheetViews>
  <sheetFormatPr defaultRowHeight="15"/>
  <cols>
    <col min="1" max="1" width="80.140625" style="5" customWidth="1"/>
    <col min="2" max="2" width="7.42578125" style="5" customWidth="1"/>
    <col min="3" max="3" width="7.5703125" style="5" customWidth="1"/>
    <col min="4" max="4" width="6.42578125" style="5" customWidth="1"/>
    <col min="5" max="5" width="17" style="5" customWidth="1"/>
    <col min="6" max="6" width="6.85546875" style="5" customWidth="1"/>
    <col min="7" max="7" width="18.28515625" style="5" customWidth="1"/>
    <col min="8" max="8" width="20.5703125" style="5" customWidth="1"/>
    <col min="9" max="9" width="10.7109375" style="5" customWidth="1"/>
    <col min="10" max="16384" width="9.140625" style="5"/>
  </cols>
  <sheetData>
    <row r="1" spans="1:8" ht="15.75">
      <c r="A1" s="4"/>
      <c r="B1" s="4"/>
      <c r="C1" s="4" t="s">
        <v>281</v>
      </c>
      <c r="D1" s="4"/>
      <c r="E1" s="4"/>
      <c r="F1" s="22"/>
      <c r="G1" s="4"/>
    </row>
    <row r="2" spans="1:8" ht="15.75">
      <c r="A2" s="4"/>
      <c r="B2" s="4"/>
      <c r="C2" s="4" t="s">
        <v>0</v>
      </c>
      <c r="D2" s="4"/>
      <c r="E2" s="4"/>
      <c r="F2" s="22"/>
      <c r="G2" s="4"/>
    </row>
    <row r="3" spans="1:8" ht="15.75">
      <c r="A3" s="4"/>
      <c r="B3" s="4"/>
      <c r="C3" s="4" t="s">
        <v>261</v>
      </c>
      <c r="D3" s="4"/>
      <c r="E3" s="4"/>
      <c r="F3" s="22"/>
      <c r="G3" s="4"/>
    </row>
    <row r="4" spans="1:8">
      <c r="A4" s="127" t="s">
        <v>262</v>
      </c>
      <c r="B4" s="127"/>
      <c r="C4" s="127"/>
      <c r="D4" s="127"/>
      <c r="E4" s="127"/>
      <c r="F4" s="127"/>
    </row>
    <row r="5" spans="1:8">
      <c r="A5" s="127"/>
      <c r="B5" s="127"/>
      <c r="C5" s="127"/>
      <c r="D5" s="127"/>
      <c r="E5" s="127"/>
      <c r="F5" s="127"/>
    </row>
    <row r="6" spans="1:8" ht="16.5" thickBot="1">
      <c r="A6" s="128"/>
      <c r="B6" s="128"/>
      <c r="C6" s="128"/>
      <c r="D6" s="128"/>
      <c r="E6" s="128"/>
      <c r="F6" s="128"/>
    </row>
    <row r="7" spans="1:8" ht="31.5">
      <c r="A7" s="129" t="s">
        <v>1</v>
      </c>
      <c r="B7" s="131" t="s">
        <v>91</v>
      </c>
      <c r="C7" s="24" t="s">
        <v>92</v>
      </c>
      <c r="D7" s="131" t="s">
        <v>93</v>
      </c>
      <c r="E7" s="133" t="s">
        <v>2</v>
      </c>
      <c r="F7" s="134" t="s">
        <v>3</v>
      </c>
      <c r="G7" s="25" t="s">
        <v>263</v>
      </c>
      <c r="H7" s="25" t="s">
        <v>264</v>
      </c>
    </row>
    <row r="8" spans="1:8" ht="15.75">
      <c r="A8" s="130"/>
      <c r="B8" s="132"/>
      <c r="C8" s="26"/>
      <c r="D8" s="132"/>
      <c r="E8" s="132"/>
      <c r="F8" s="135"/>
      <c r="G8" s="27" t="s">
        <v>94</v>
      </c>
      <c r="H8" s="27" t="s">
        <v>94</v>
      </c>
    </row>
    <row r="9" spans="1:8" ht="56.25">
      <c r="A9" s="12" t="s">
        <v>95</v>
      </c>
      <c r="B9" s="28" t="s">
        <v>96</v>
      </c>
      <c r="C9" s="28"/>
      <c r="D9" s="28"/>
      <c r="E9" s="68"/>
      <c r="F9" s="2"/>
      <c r="G9" s="89">
        <f>G10+G23+G38+G31+G36</f>
        <v>54186544</v>
      </c>
      <c r="H9" s="89">
        <f>H10+H23+H38+H31+H36</f>
        <v>10415155.140000001</v>
      </c>
    </row>
    <row r="10" spans="1:8" ht="18.75">
      <c r="A10" s="29" t="s">
        <v>97</v>
      </c>
      <c r="B10" s="69"/>
      <c r="C10" s="28" t="s">
        <v>98</v>
      </c>
      <c r="D10" s="28">
        <v>13</v>
      </c>
      <c r="E10" s="70"/>
      <c r="F10" s="2"/>
      <c r="G10" s="90">
        <f>SUM(G11:G22)</f>
        <v>7676327.3899999997</v>
      </c>
      <c r="H10" s="90">
        <f>SUM(H11:H22)</f>
        <v>6526327.3899999997</v>
      </c>
    </row>
    <row r="11" spans="1:8" ht="131.25">
      <c r="A11" s="20" t="s">
        <v>99</v>
      </c>
      <c r="B11" s="69"/>
      <c r="C11" s="69" t="s">
        <v>98</v>
      </c>
      <c r="D11" s="69">
        <v>13</v>
      </c>
      <c r="E11" s="70" t="s">
        <v>100</v>
      </c>
      <c r="F11" s="2">
        <v>100</v>
      </c>
      <c r="G11" s="66">
        <f>'[1]приложение 6'!$D$68</f>
        <v>3796172</v>
      </c>
      <c r="H11" s="66">
        <f>'[1]приложение 6'!$D$68</f>
        <v>3796172</v>
      </c>
    </row>
    <row r="12" spans="1:8" ht="93.75">
      <c r="A12" s="20" t="s">
        <v>101</v>
      </c>
      <c r="B12" s="69"/>
      <c r="C12" s="69" t="s">
        <v>98</v>
      </c>
      <c r="D12" s="69">
        <v>13</v>
      </c>
      <c r="E12" s="70" t="s">
        <v>102</v>
      </c>
      <c r="F12" s="2">
        <v>200</v>
      </c>
      <c r="G12" s="66">
        <f>'[1]приложение 6'!$D$69</f>
        <v>562940</v>
      </c>
      <c r="H12" s="66">
        <f>'[1]приложение 6'!$D$69</f>
        <v>562940</v>
      </c>
    </row>
    <row r="13" spans="1:8" ht="75">
      <c r="A13" s="20" t="s">
        <v>103</v>
      </c>
      <c r="B13" s="69"/>
      <c r="C13" s="69" t="s">
        <v>98</v>
      </c>
      <c r="D13" s="69">
        <v>13</v>
      </c>
      <c r="E13" s="70" t="s">
        <v>24</v>
      </c>
      <c r="F13" s="2">
        <v>800</v>
      </c>
      <c r="G13" s="66">
        <f>'[1]приложение 6'!$D$70</f>
        <v>2620</v>
      </c>
      <c r="H13" s="66">
        <f>'[1]приложение 6'!$D$70</f>
        <v>2620</v>
      </c>
    </row>
    <row r="14" spans="1:8" ht="131.25">
      <c r="A14" s="104" t="s">
        <v>234</v>
      </c>
      <c r="B14" s="69"/>
      <c r="C14" s="69" t="s">
        <v>98</v>
      </c>
      <c r="D14" s="69">
        <v>13</v>
      </c>
      <c r="E14" s="105" t="s">
        <v>235</v>
      </c>
      <c r="F14" s="106">
        <v>100</v>
      </c>
      <c r="G14" s="102"/>
      <c r="H14" s="102"/>
    </row>
    <row r="15" spans="1:8" ht="78.75" customHeight="1">
      <c r="A15" s="30" t="s">
        <v>104</v>
      </c>
      <c r="B15" s="35"/>
      <c r="C15" s="69" t="s">
        <v>98</v>
      </c>
      <c r="D15" s="69">
        <v>13</v>
      </c>
      <c r="E15" s="70" t="s">
        <v>25</v>
      </c>
      <c r="F15" s="2">
        <v>600</v>
      </c>
      <c r="G15" s="66">
        <f>'[1]приложение 6'!$D$73</f>
        <v>2296183</v>
      </c>
      <c r="H15" s="66">
        <v>1296183</v>
      </c>
    </row>
    <row r="16" spans="1:8" ht="78.75" customHeight="1">
      <c r="A16" s="30" t="s">
        <v>88</v>
      </c>
      <c r="B16" s="35"/>
      <c r="C16" s="69" t="s">
        <v>98</v>
      </c>
      <c r="D16" s="69">
        <v>13</v>
      </c>
      <c r="E16" s="70" t="s">
        <v>85</v>
      </c>
      <c r="F16" s="2">
        <v>600</v>
      </c>
      <c r="G16" s="65"/>
      <c r="H16" s="65"/>
    </row>
    <row r="17" spans="1:8" ht="75">
      <c r="A17" s="20" t="s">
        <v>105</v>
      </c>
      <c r="B17" s="69"/>
      <c r="C17" s="69" t="s">
        <v>98</v>
      </c>
      <c r="D17" s="69">
        <v>13</v>
      </c>
      <c r="E17" s="70" t="s">
        <v>26</v>
      </c>
      <c r="F17" s="6">
        <v>200</v>
      </c>
      <c r="G17" s="65">
        <f>'[1]приложение 6'!$D$77</f>
        <v>397024.39</v>
      </c>
      <c r="H17" s="65">
        <f>'[1]приложение 6'!$D$77</f>
        <v>397024.39</v>
      </c>
    </row>
    <row r="18" spans="1:8" ht="75">
      <c r="A18" s="20" t="s">
        <v>106</v>
      </c>
      <c r="B18" s="69"/>
      <c r="C18" s="69" t="s">
        <v>98</v>
      </c>
      <c r="D18" s="69">
        <v>13</v>
      </c>
      <c r="E18" s="70" t="s">
        <v>27</v>
      </c>
      <c r="F18" s="6">
        <v>200</v>
      </c>
      <c r="G18" s="65">
        <f>'[1]приложение 6'!$D$78</f>
        <v>220000</v>
      </c>
      <c r="H18" s="65">
        <f>'[1]приложение 6'!$D$78</f>
        <v>220000</v>
      </c>
    </row>
    <row r="19" spans="1:8" ht="93.75">
      <c r="A19" s="10" t="s">
        <v>63</v>
      </c>
      <c r="B19" s="69"/>
      <c r="C19" s="69" t="s">
        <v>98</v>
      </c>
      <c r="D19" s="69">
        <v>13</v>
      </c>
      <c r="E19" s="71" t="s">
        <v>65</v>
      </c>
      <c r="F19" s="6">
        <v>200</v>
      </c>
      <c r="G19" s="65">
        <f>'[1]приложение 6'!$D$80</f>
        <v>189000</v>
      </c>
      <c r="H19" s="65">
        <f>'[1]приложение 6'!$D$80</f>
        <v>189000</v>
      </c>
    </row>
    <row r="20" spans="1:8" ht="75">
      <c r="A20" s="10" t="s">
        <v>80</v>
      </c>
      <c r="B20" s="69"/>
      <c r="C20" s="69" t="s">
        <v>98</v>
      </c>
      <c r="D20" s="69">
        <v>13</v>
      </c>
      <c r="E20" s="70" t="s">
        <v>81</v>
      </c>
      <c r="F20" s="17">
        <v>200</v>
      </c>
      <c r="G20" s="65">
        <f>'[1]приложение 6'!$D$208</f>
        <v>62388</v>
      </c>
      <c r="H20" s="65">
        <f>'[1]приложение 6'!$D$208</f>
        <v>62388</v>
      </c>
    </row>
    <row r="21" spans="1:8" ht="56.25">
      <c r="A21" s="10" t="s">
        <v>245</v>
      </c>
      <c r="B21" s="69"/>
      <c r="C21" s="69" t="s">
        <v>98</v>
      </c>
      <c r="D21" s="69">
        <v>13</v>
      </c>
      <c r="E21" s="101" t="s">
        <v>246</v>
      </c>
      <c r="F21" s="17">
        <v>200</v>
      </c>
      <c r="G21" s="102"/>
      <c r="H21" s="102"/>
    </row>
    <row r="22" spans="1:8" ht="56.25">
      <c r="A22" s="9" t="s">
        <v>67</v>
      </c>
      <c r="B22" s="69"/>
      <c r="C22" s="69" t="s">
        <v>98</v>
      </c>
      <c r="D22" s="69">
        <v>13</v>
      </c>
      <c r="E22" s="71" t="s">
        <v>233</v>
      </c>
      <c r="F22" s="6">
        <v>200</v>
      </c>
      <c r="G22" s="65">
        <f>'[1]приложение 6'!$D$215</f>
        <v>150000</v>
      </c>
      <c r="H22" s="65"/>
    </row>
    <row r="23" spans="1:8" ht="18.75">
      <c r="A23" s="31" t="s">
        <v>107</v>
      </c>
      <c r="B23" s="67"/>
      <c r="C23" s="72" t="s">
        <v>108</v>
      </c>
      <c r="D23" s="32" t="s">
        <v>109</v>
      </c>
      <c r="E23" s="32"/>
      <c r="F23" s="33"/>
      <c r="G23" s="91">
        <f>G24+G27</f>
        <v>37380216.609999999</v>
      </c>
      <c r="H23" s="91">
        <f>H24+H27</f>
        <v>3758827.75</v>
      </c>
    </row>
    <row r="24" spans="1:8" ht="18.75">
      <c r="A24" s="31" t="s">
        <v>110</v>
      </c>
      <c r="B24" s="67"/>
      <c r="C24" s="72" t="s">
        <v>108</v>
      </c>
      <c r="D24" s="32" t="s">
        <v>111</v>
      </c>
      <c r="E24" s="32"/>
      <c r="F24" s="33"/>
      <c r="G24" s="91">
        <f>G25+G26</f>
        <v>8008.75</v>
      </c>
      <c r="H24" s="91">
        <f>H25+H26</f>
        <v>8008.75</v>
      </c>
    </row>
    <row r="25" spans="1:8" ht="93.75">
      <c r="A25" s="30" t="s">
        <v>253</v>
      </c>
      <c r="B25" s="35"/>
      <c r="C25" s="35"/>
      <c r="D25" s="35"/>
      <c r="E25" s="70" t="s">
        <v>29</v>
      </c>
      <c r="F25" s="2">
        <v>200</v>
      </c>
      <c r="G25" s="93">
        <v>8008.75</v>
      </c>
      <c r="H25" s="93">
        <v>8008.75</v>
      </c>
    </row>
    <row r="26" spans="1:8" ht="150">
      <c r="A26" s="16" t="s">
        <v>78</v>
      </c>
      <c r="B26" s="35"/>
      <c r="C26" s="35"/>
      <c r="D26" s="35"/>
      <c r="E26" s="70" t="s">
        <v>79</v>
      </c>
      <c r="F26" s="2">
        <v>200</v>
      </c>
      <c r="G26" s="65"/>
      <c r="H26" s="65"/>
    </row>
    <row r="27" spans="1:8" ht="18.75">
      <c r="A27" s="34" t="s">
        <v>112</v>
      </c>
      <c r="B27" s="33"/>
      <c r="C27" s="33" t="s">
        <v>113</v>
      </c>
      <c r="D27" s="33" t="s">
        <v>114</v>
      </c>
      <c r="E27" s="70"/>
      <c r="F27" s="6"/>
      <c r="G27" s="65">
        <f>SUM(G28:G30)</f>
        <v>37372207.859999999</v>
      </c>
      <c r="H27" s="65">
        <f>SUM(H28:H30)</f>
        <v>3750819</v>
      </c>
    </row>
    <row r="28" spans="1:8" ht="75">
      <c r="A28" s="16" t="s">
        <v>272</v>
      </c>
      <c r="B28" s="35"/>
      <c r="C28" s="35" t="s">
        <v>113</v>
      </c>
      <c r="D28" s="35" t="s">
        <v>114</v>
      </c>
      <c r="E28" s="70" t="s">
        <v>273</v>
      </c>
      <c r="F28" s="6">
        <v>200</v>
      </c>
      <c r="G28" s="102">
        <v>3750819</v>
      </c>
      <c r="H28" s="102">
        <v>3750819</v>
      </c>
    </row>
    <row r="29" spans="1:8" ht="93.75">
      <c r="A29" s="109" t="s">
        <v>274</v>
      </c>
      <c r="B29" s="35"/>
      <c r="C29" s="35" t="s">
        <v>113</v>
      </c>
      <c r="D29" s="35" t="s">
        <v>114</v>
      </c>
      <c r="E29" s="101" t="s">
        <v>252</v>
      </c>
      <c r="F29" s="17">
        <v>200</v>
      </c>
      <c r="G29" s="122">
        <v>4839121.13</v>
      </c>
      <c r="H29" s="102"/>
    </row>
    <row r="30" spans="1:8" ht="131.25">
      <c r="A30" s="109" t="s">
        <v>275</v>
      </c>
      <c r="B30" s="35"/>
      <c r="C30" s="35" t="s">
        <v>113</v>
      </c>
      <c r="D30" s="35" t="s">
        <v>114</v>
      </c>
      <c r="E30" s="101" t="s">
        <v>243</v>
      </c>
      <c r="F30" s="17">
        <v>400</v>
      </c>
      <c r="G30" s="122">
        <v>28782267.73</v>
      </c>
      <c r="H30" s="102"/>
    </row>
    <row r="31" spans="1:8" ht="18.75">
      <c r="A31" s="36" t="s">
        <v>115</v>
      </c>
      <c r="B31" s="35"/>
      <c r="C31" s="33" t="s">
        <v>116</v>
      </c>
      <c r="D31" s="33" t="s">
        <v>117</v>
      </c>
      <c r="E31" s="70"/>
      <c r="F31" s="6"/>
      <c r="G31" s="64">
        <f>SUM(G32:G35)</f>
        <v>9030000</v>
      </c>
      <c r="H31" s="64">
        <f>SUM(H32:H35)</f>
        <v>30000</v>
      </c>
    </row>
    <row r="32" spans="1:8" ht="61.5" customHeight="1">
      <c r="A32" s="18" t="s">
        <v>77</v>
      </c>
      <c r="B32" s="35"/>
      <c r="C32" s="35" t="s">
        <v>116</v>
      </c>
      <c r="D32" s="35" t="s">
        <v>117</v>
      </c>
      <c r="E32" s="101" t="s">
        <v>73</v>
      </c>
      <c r="F32" s="6">
        <v>200</v>
      </c>
      <c r="G32" s="65">
        <f>'[1]приложение 6'!$D$199</f>
        <v>30000</v>
      </c>
      <c r="H32" s="65">
        <f>'[1]приложение 6'!$D$199</f>
        <v>30000</v>
      </c>
    </row>
    <row r="33" spans="1:8" ht="102" customHeight="1">
      <c r="A33" s="37" t="s">
        <v>248</v>
      </c>
      <c r="B33" s="35"/>
      <c r="C33" s="35" t="s">
        <v>116</v>
      </c>
      <c r="D33" s="35" t="s">
        <v>117</v>
      </c>
      <c r="E33" s="70" t="s">
        <v>249</v>
      </c>
      <c r="F33" s="6">
        <v>400</v>
      </c>
      <c r="G33" s="65">
        <v>9000000</v>
      </c>
      <c r="H33" s="65"/>
    </row>
    <row r="34" spans="1:8" ht="38.25" customHeight="1">
      <c r="A34" s="63" t="s">
        <v>232</v>
      </c>
      <c r="B34" s="35"/>
      <c r="C34" s="35" t="s">
        <v>116</v>
      </c>
      <c r="D34" s="35" t="s">
        <v>117</v>
      </c>
      <c r="E34" s="73" t="s">
        <v>225</v>
      </c>
      <c r="F34" s="6">
        <v>800</v>
      </c>
      <c r="G34" s="65"/>
      <c r="H34" s="65"/>
    </row>
    <row r="35" spans="1:8" ht="93.75">
      <c r="A35" s="8" t="s">
        <v>227</v>
      </c>
      <c r="B35" s="35"/>
      <c r="C35" s="35" t="s">
        <v>116</v>
      </c>
      <c r="D35" s="35" t="s">
        <v>117</v>
      </c>
      <c r="E35" s="71" t="s">
        <v>226</v>
      </c>
      <c r="F35" s="6">
        <v>800</v>
      </c>
      <c r="G35" s="65"/>
      <c r="H35" s="65"/>
    </row>
    <row r="36" spans="1:8" ht="37.5">
      <c r="A36" s="116" t="s">
        <v>257</v>
      </c>
      <c r="B36" s="35"/>
      <c r="C36" s="28" t="s">
        <v>119</v>
      </c>
      <c r="D36" s="28" t="s">
        <v>146</v>
      </c>
      <c r="E36" s="71"/>
      <c r="F36" s="6"/>
      <c r="G36" s="64">
        <f>G37</f>
        <v>0</v>
      </c>
      <c r="H36" s="64">
        <f>H37</f>
        <v>0</v>
      </c>
    </row>
    <row r="37" spans="1:8" ht="112.5">
      <c r="A37" s="8" t="s">
        <v>258</v>
      </c>
      <c r="B37" s="35"/>
      <c r="C37" s="28" t="s">
        <v>119</v>
      </c>
      <c r="D37" s="28" t="s">
        <v>146</v>
      </c>
      <c r="E37" s="101" t="s">
        <v>259</v>
      </c>
      <c r="F37" s="117">
        <v>200</v>
      </c>
      <c r="G37" s="118"/>
      <c r="H37" s="118"/>
    </row>
    <row r="38" spans="1:8" ht="18.75">
      <c r="A38" s="31" t="s">
        <v>118</v>
      </c>
      <c r="B38" s="28"/>
      <c r="C38" s="28" t="s">
        <v>119</v>
      </c>
      <c r="D38" s="28" t="s">
        <v>116</v>
      </c>
      <c r="E38" s="68"/>
      <c r="F38" s="6"/>
      <c r="G38" s="91">
        <f>G39+G40</f>
        <v>100000</v>
      </c>
      <c r="H38" s="91">
        <f>H39+H40</f>
        <v>100000</v>
      </c>
    </row>
    <row r="39" spans="1:8" ht="75">
      <c r="A39" s="38" t="s">
        <v>120</v>
      </c>
      <c r="B39" s="74"/>
      <c r="C39" s="69" t="s">
        <v>119</v>
      </c>
      <c r="D39" s="69" t="s">
        <v>116</v>
      </c>
      <c r="E39" s="70" t="s">
        <v>28</v>
      </c>
      <c r="F39" s="75">
        <v>200</v>
      </c>
      <c r="G39" s="93">
        <f>'[1]приложение 6'!$D$91</f>
        <v>50000</v>
      </c>
      <c r="H39" s="93">
        <f>'[1]приложение 6'!$D$91</f>
        <v>50000</v>
      </c>
    </row>
    <row r="40" spans="1:8" ht="75">
      <c r="A40" s="38" t="s">
        <v>231</v>
      </c>
      <c r="B40" s="74"/>
      <c r="C40" s="69" t="s">
        <v>119</v>
      </c>
      <c r="D40" s="69" t="s">
        <v>116</v>
      </c>
      <c r="E40" s="70" t="s">
        <v>66</v>
      </c>
      <c r="F40" s="75">
        <v>200</v>
      </c>
      <c r="G40" s="93">
        <f>'[1]приложение 6'!$D$92</f>
        <v>50000</v>
      </c>
      <c r="H40" s="93">
        <f>'[1]приложение 6'!$D$92</f>
        <v>50000</v>
      </c>
    </row>
    <row r="41" spans="1:8" ht="37.5">
      <c r="A41" s="34" t="s">
        <v>121</v>
      </c>
      <c r="B41" s="33" t="s">
        <v>122</v>
      </c>
      <c r="C41" s="33"/>
      <c r="D41" s="33"/>
      <c r="E41" s="68"/>
      <c r="F41" s="2"/>
      <c r="G41" s="92">
        <f>G42+G51+G82+G76+G88+G86+G70</f>
        <v>35269713.190000005</v>
      </c>
      <c r="H41" s="92">
        <f>H42+H51+H82+H76+H88+H86+H70</f>
        <v>36517708.68</v>
      </c>
    </row>
    <row r="42" spans="1:8" ht="18.75">
      <c r="A42" s="39" t="s">
        <v>123</v>
      </c>
      <c r="B42" s="74"/>
      <c r="C42" s="1" t="s">
        <v>124</v>
      </c>
      <c r="D42" s="1" t="s">
        <v>98</v>
      </c>
      <c r="E42" s="70"/>
      <c r="F42" s="2"/>
      <c r="G42" s="92">
        <f>SUM(G43:G50)</f>
        <v>15541866</v>
      </c>
      <c r="H42" s="92">
        <f>SUM(H43:H50)</f>
        <v>14941866</v>
      </c>
    </row>
    <row r="43" spans="1:8" ht="112.5">
      <c r="A43" s="40" t="s">
        <v>8</v>
      </c>
      <c r="B43" s="70"/>
      <c r="C43" s="2" t="s">
        <v>124</v>
      </c>
      <c r="D43" s="2" t="s">
        <v>98</v>
      </c>
      <c r="E43" s="70" t="s">
        <v>10</v>
      </c>
      <c r="F43" s="2">
        <v>100</v>
      </c>
      <c r="G43" s="65">
        <f>'[1]приложение 6'!$D$13</f>
        <v>4924003</v>
      </c>
      <c r="H43" s="65">
        <f>'[1]приложение 6'!$D$13</f>
        <v>4924003</v>
      </c>
    </row>
    <row r="44" spans="1:8" ht="56.25">
      <c r="A44" s="40" t="s">
        <v>125</v>
      </c>
      <c r="B44" s="70"/>
      <c r="C44" s="2" t="s">
        <v>124</v>
      </c>
      <c r="D44" s="2" t="s">
        <v>98</v>
      </c>
      <c r="E44" s="70" t="s">
        <v>9</v>
      </c>
      <c r="F44" s="2">
        <v>200</v>
      </c>
      <c r="G44" s="65">
        <v>3162790</v>
      </c>
      <c r="H44" s="65">
        <v>2562790</v>
      </c>
    </row>
    <row r="45" spans="1:8" ht="37.5">
      <c r="A45" s="40" t="s">
        <v>126</v>
      </c>
      <c r="B45" s="70"/>
      <c r="C45" s="2" t="s">
        <v>124</v>
      </c>
      <c r="D45" s="2" t="s">
        <v>98</v>
      </c>
      <c r="E45" s="70" t="s">
        <v>10</v>
      </c>
      <c r="F45" s="2">
        <v>800</v>
      </c>
      <c r="G45" s="65">
        <f>'[1]приложение 6'!$D$15</f>
        <v>20000</v>
      </c>
      <c r="H45" s="65">
        <f>'[1]приложение 6'!$D$15</f>
        <v>20000</v>
      </c>
    </row>
    <row r="46" spans="1:8" ht="75">
      <c r="A46" s="41" t="s">
        <v>238</v>
      </c>
      <c r="B46" s="74"/>
      <c r="C46" s="2" t="s">
        <v>124</v>
      </c>
      <c r="D46" s="2" t="s">
        <v>98</v>
      </c>
      <c r="E46" s="70" t="s">
        <v>127</v>
      </c>
      <c r="F46" s="2">
        <v>200</v>
      </c>
      <c r="G46" s="65">
        <f>'[1]приложение 6'!$D$16</f>
        <v>135000</v>
      </c>
      <c r="H46" s="65">
        <f>'[1]приложение 6'!$D$16</f>
        <v>135000</v>
      </c>
    </row>
    <row r="47" spans="1:8" ht="56.25">
      <c r="A47" s="40" t="s">
        <v>128</v>
      </c>
      <c r="B47" s="70"/>
      <c r="C47" s="2" t="s">
        <v>124</v>
      </c>
      <c r="D47" s="2" t="s">
        <v>98</v>
      </c>
      <c r="E47" s="70" t="s">
        <v>11</v>
      </c>
      <c r="F47" s="2">
        <v>200</v>
      </c>
      <c r="G47" s="65">
        <f>'[1]приложение 6'!$D$17</f>
        <v>220800</v>
      </c>
      <c r="H47" s="65">
        <f>'[1]приложение 6'!$D$17</f>
        <v>220800</v>
      </c>
    </row>
    <row r="48" spans="1:8" ht="168.75">
      <c r="A48" s="42" t="s">
        <v>129</v>
      </c>
      <c r="B48" s="69"/>
      <c r="C48" s="2" t="s">
        <v>124</v>
      </c>
      <c r="D48" s="2" t="s">
        <v>98</v>
      </c>
      <c r="E48" s="70" t="s">
        <v>130</v>
      </c>
      <c r="F48" s="2">
        <v>200</v>
      </c>
      <c r="G48" s="93">
        <v>49682</v>
      </c>
      <c r="H48" s="93">
        <v>49682</v>
      </c>
    </row>
    <row r="49" spans="1:8" ht="243.75">
      <c r="A49" s="43" t="s">
        <v>13</v>
      </c>
      <c r="B49" s="76"/>
      <c r="C49" s="2" t="s">
        <v>124</v>
      </c>
      <c r="D49" s="2" t="s">
        <v>98</v>
      </c>
      <c r="E49" s="70" t="s">
        <v>131</v>
      </c>
      <c r="F49" s="2">
        <v>100</v>
      </c>
      <c r="G49" s="65">
        <v>7007976</v>
      </c>
      <c r="H49" s="65">
        <v>7007976</v>
      </c>
    </row>
    <row r="50" spans="1:8" ht="191.25" customHeight="1">
      <c r="A50" s="43" t="s">
        <v>229</v>
      </c>
      <c r="B50" s="76"/>
      <c r="C50" s="2" t="s">
        <v>124</v>
      </c>
      <c r="D50" s="2" t="s">
        <v>98</v>
      </c>
      <c r="E50" s="70" t="s">
        <v>131</v>
      </c>
      <c r="F50" s="2">
        <v>200</v>
      </c>
      <c r="G50" s="93">
        <v>21615</v>
      </c>
      <c r="H50" s="93">
        <v>21615</v>
      </c>
    </row>
    <row r="51" spans="1:8" ht="18.75">
      <c r="A51" s="39" t="s">
        <v>132</v>
      </c>
      <c r="B51" s="77"/>
      <c r="C51" s="1" t="s">
        <v>124</v>
      </c>
      <c r="D51" s="1" t="s">
        <v>117</v>
      </c>
      <c r="E51" s="78"/>
      <c r="F51" s="1"/>
      <c r="G51" s="92">
        <f>SUM(G52:G69)</f>
        <v>13702242.800000001</v>
      </c>
      <c r="H51" s="92">
        <f>SUM(H52:H69)</f>
        <v>12443303.199999999</v>
      </c>
    </row>
    <row r="52" spans="1:8" ht="112.5">
      <c r="A52" s="40" t="s">
        <v>14</v>
      </c>
      <c r="B52" s="70"/>
      <c r="C52" s="2" t="s">
        <v>124</v>
      </c>
      <c r="D52" s="2" t="s">
        <v>117</v>
      </c>
      <c r="E52" s="70" t="s">
        <v>133</v>
      </c>
      <c r="F52" s="2">
        <v>100</v>
      </c>
      <c r="G52" s="66">
        <f>'[1]приложение 6'!$D$24</f>
        <v>205530</v>
      </c>
      <c r="H52" s="66">
        <f>'[1]приложение 6'!$D$24</f>
        <v>205530</v>
      </c>
    </row>
    <row r="53" spans="1:8" ht="56.25">
      <c r="A53" s="40" t="s">
        <v>134</v>
      </c>
      <c r="B53" s="70"/>
      <c r="C53" s="2" t="s">
        <v>124</v>
      </c>
      <c r="D53" s="2" t="s">
        <v>117</v>
      </c>
      <c r="E53" s="70" t="s">
        <v>135</v>
      </c>
      <c r="F53" s="2">
        <v>200</v>
      </c>
      <c r="G53" s="66">
        <v>3575499</v>
      </c>
      <c r="H53" s="66">
        <v>2291724</v>
      </c>
    </row>
    <row r="54" spans="1:8" ht="75">
      <c r="A54" s="40" t="s">
        <v>136</v>
      </c>
      <c r="B54" s="70"/>
      <c r="C54" s="2" t="s">
        <v>124</v>
      </c>
      <c r="D54" s="2" t="s">
        <v>117</v>
      </c>
      <c r="E54" s="70" t="s">
        <v>137</v>
      </c>
      <c r="F54" s="2">
        <v>600</v>
      </c>
      <c r="G54" s="66">
        <f>'[1]приложение 6'!$D$26</f>
        <v>4589677</v>
      </c>
      <c r="H54" s="66">
        <v>3589677</v>
      </c>
    </row>
    <row r="55" spans="1:8" ht="43.5" customHeight="1">
      <c r="A55" s="40" t="s">
        <v>16</v>
      </c>
      <c r="B55" s="70"/>
      <c r="C55" s="2" t="s">
        <v>124</v>
      </c>
      <c r="D55" s="2" t="s">
        <v>117</v>
      </c>
      <c r="E55" s="70" t="s">
        <v>15</v>
      </c>
      <c r="F55" s="2">
        <v>800</v>
      </c>
      <c r="G55" s="66">
        <f>'[1]приложение 6'!$D$27</f>
        <v>15000</v>
      </c>
      <c r="H55" s="66">
        <f>'[1]приложение 6'!$D$27</f>
        <v>15000</v>
      </c>
    </row>
    <row r="56" spans="1:8" ht="75">
      <c r="A56" s="38" t="s">
        <v>239</v>
      </c>
      <c r="B56" s="74"/>
      <c r="C56" s="2" t="s">
        <v>124</v>
      </c>
      <c r="D56" s="2" t="s">
        <v>117</v>
      </c>
      <c r="E56" s="70" t="s">
        <v>17</v>
      </c>
      <c r="F56" s="2">
        <v>200</v>
      </c>
      <c r="G56" s="66">
        <f>'[1]приложение 6'!$D$28</f>
        <v>245500</v>
      </c>
      <c r="H56" s="66">
        <v>244867.56</v>
      </c>
    </row>
    <row r="57" spans="1:8" ht="76.5" customHeight="1">
      <c r="A57" s="38" t="s">
        <v>240</v>
      </c>
      <c r="B57" s="74"/>
      <c r="C57" s="2" t="s">
        <v>124</v>
      </c>
      <c r="D57" s="2" t="s">
        <v>117</v>
      </c>
      <c r="E57" s="70" t="s">
        <v>138</v>
      </c>
      <c r="F57" s="2">
        <v>600</v>
      </c>
      <c r="G57" s="66">
        <v>499839.9</v>
      </c>
      <c r="H57" s="66"/>
    </row>
    <row r="58" spans="1:8" ht="56.25">
      <c r="A58" s="40" t="s">
        <v>230</v>
      </c>
      <c r="B58" s="70"/>
      <c r="C58" s="2" t="s">
        <v>124</v>
      </c>
      <c r="D58" s="2" t="s">
        <v>117</v>
      </c>
      <c r="E58" s="70" t="s">
        <v>139</v>
      </c>
      <c r="F58" s="2">
        <v>200</v>
      </c>
      <c r="G58" s="66">
        <f>'[1]приложение 6'!$D$30</f>
        <v>178800</v>
      </c>
      <c r="H58" s="66">
        <f>'[1]приложение 6'!$D$30</f>
        <v>178800</v>
      </c>
    </row>
    <row r="59" spans="1:8" ht="63" customHeight="1">
      <c r="A59" s="40" t="s">
        <v>140</v>
      </c>
      <c r="B59" s="70"/>
      <c r="C59" s="2" t="s">
        <v>124</v>
      </c>
      <c r="D59" s="2" t="s">
        <v>117</v>
      </c>
      <c r="E59" s="70" t="s">
        <v>139</v>
      </c>
      <c r="F59" s="2">
        <v>600</v>
      </c>
      <c r="G59" s="66">
        <f>'[1]приложение 6'!$D$31</f>
        <v>61200</v>
      </c>
      <c r="H59" s="66">
        <f>'[1]приложение 6'!$D$31</f>
        <v>61200</v>
      </c>
    </row>
    <row r="60" spans="1:8" ht="100.5" customHeight="1">
      <c r="A60" s="20" t="s">
        <v>141</v>
      </c>
      <c r="B60" s="69"/>
      <c r="C60" s="2" t="s">
        <v>124</v>
      </c>
      <c r="D60" s="2" t="s">
        <v>117</v>
      </c>
      <c r="E60" s="70" t="s">
        <v>18</v>
      </c>
      <c r="F60" s="2">
        <v>200</v>
      </c>
      <c r="G60" s="102">
        <f>'[1]приложение 6'!$D$32</f>
        <v>114600</v>
      </c>
      <c r="H60" s="102">
        <f>'[1]приложение 6'!$D$32</f>
        <v>114600</v>
      </c>
    </row>
    <row r="61" spans="1:8" ht="96.75" customHeight="1">
      <c r="A61" s="13" t="s">
        <v>142</v>
      </c>
      <c r="B61" s="79"/>
      <c r="C61" s="2" t="s">
        <v>124</v>
      </c>
      <c r="D61" s="2" t="s">
        <v>117</v>
      </c>
      <c r="E61" s="70" t="s">
        <v>143</v>
      </c>
      <c r="F61" s="2">
        <v>600</v>
      </c>
      <c r="G61" s="102">
        <v>403661.81</v>
      </c>
      <c r="H61" s="102">
        <v>403692.47</v>
      </c>
    </row>
    <row r="62" spans="1:8" ht="110.25" customHeight="1">
      <c r="A62" s="107" t="s">
        <v>256</v>
      </c>
      <c r="B62" s="79"/>
      <c r="C62" s="2" t="s">
        <v>124</v>
      </c>
      <c r="D62" s="2" t="s">
        <v>117</v>
      </c>
      <c r="E62" s="101" t="s">
        <v>254</v>
      </c>
      <c r="F62" s="35">
        <v>100</v>
      </c>
      <c r="G62" s="102">
        <f>'[1]приложение 6'!$D$38</f>
        <v>1406160</v>
      </c>
      <c r="H62" s="102">
        <f>'[1]приложение 6'!$D$38</f>
        <v>1406160</v>
      </c>
    </row>
    <row r="63" spans="1:8" ht="95.25" customHeight="1">
      <c r="A63" s="107" t="s">
        <v>255</v>
      </c>
      <c r="B63" s="79"/>
      <c r="C63" s="2" t="s">
        <v>124</v>
      </c>
      <c r="D63" s="2" t="s">
        <v>117</v>
      </c>
      <c r="E63" s="101" t="s">
        <v>254</v>
      </c>
      <c r="F63" s="35">
        <v>600</v>
      </c>
      <c r="G63" s="102">
        <f>'[1]приложение 6'!$D$39</f>
        <v>937440</v>
      </c>
      <c r="H63" s="102">
        <f>'[1]приложение 6'!$D$39</f>
        <v>937440</v>
      </c>
    </row>
    <row r="64" spans="1:8" ht="243.75">
      <c r="A64" s="44" t="s">
        <v>19</v>
      </c>
      <c r="B64" s="80"/>
      <c r="C64" s="2" t="s">
        <v>124</v>
      </c>
      <c r="D64" s="2" t="s">
        <v>117</v>
      </c>
      <c r="E64" s="70" t="s">
        <v>20</v>
      </c>
      <c r="F64" s="2">
        <v>100</v>
      </c>
      <c r="G64" s="93"/>
      <c r="H64" s="93"/>
    </row>
    <row r="65" spans="1:8" ht="206.25">
      <c r="A65" s="44" t="s">
        <v>144</v>
      </c>
      <c r="B65" s="80"/>
      <c r="C65" s="2" t="s">
        <v>124</v>
      </c>
      <c r="D65" s="2" t="s">
        <v>117</v>
      </c>
      <c r="E65" s="70" t="s">
        <v>20</v>
      </c>
      <c r="F65" s="2">
        <v>200</v>
      </c>
      <c r="G65" s="93"/>
      <c r="H65" s="93"/>
    </row>
    <row r="66" spans="1:8" ht="206.25">
      <c r="A66" s="45" t="s">
        <v>21</v>
      </c>
      <c r="B66" s="74"/>
      <c r="C66" s="2" t="s">
        <v>124</v>
      </c>
      <c r="D66" s="2" t="s">
        <v>117</v>
      </c>
      <c r="E66" s="70" t="s">
        <v>20</v>
      </c>
      <c r="F66" s="3" t="s">
        <v>4</v>
      </c>
      <c r="G66" s="94"/>
      <c r="H66" s="94"/>
    </row>
    <row r="67" spans="1:8" ht="95.25" customHeight="1">
      <c r="A67" s="107" t="s">
        <v>269</v>
      </c>
      <c r="B67" s="74"/>
      <c r="C67" s="2" t="s">
        <v>124</v>
      </c>
      <c r="D67" s="2" t="s">
        <v>117</v>
      </c>
      <c r="E67" s="101" t="s">
        <v>271</v>
      </c>
      <c r="F67" s="35">
        <v>200</v>
      </c>
      <c r="G67" s="108">
        <v>393673.71</v>
      </c>
      <c r="H67" s="108">
        <v>382049.05</v>
      </c>
    </row>
    <row r="68" spans="1:8" ht="112.5">
      <c r="A68" s="107" t="s">
        <v>270</v>
      </c>
      <c r="B68" s="74"/>
      <c r="C68" s="2" t="s">
        <v>124</v>
      </c>
      <c r="D68" s="2" t="s">
        <v>117</v>
      </c>
      <c r="E68" s="101" t="s">
        <v>271</v>
      </c>
      <c r="F68" s="35">
        <v>600</v>
      </c>
      <c r="G68" s="108">
        <v>1075661.3799999999</v>
      </c>
      <c r="H68" s="108">
        <v>1043898.78</v>
      </c>
    </row>
    <row r="69" spans="1:8" ht="98.25" customHeight="1">
      <c r="A69" s="123" t="s">
        <v>276</v>
      </c>
      <c r="B69" s="74"/>
      <c r="C69" s="2" t="s">
        <v>124</v>
      </c>
      <c r="D69" s="2" t="s">
        <v>117</v>
      </c>
      <c r="E69" s="124" t="s">
        <v>277</v>
      </c>
      <c r="F69" s="35">
        <v>200</v>
      </c>
      <c r="G69" s="122"/>
      <c r="H69" s="108">
        <v>1568664.34</v>
      </c>
    </row>
    <row r="70" spans="1:8" ht="18.75">
      <c r="A70" s="46" t="s">
        <v>145</v>
      </c>
      <c r="B70" s="74"/>
      <c r="C70" s="1" t="s">
        <v>124</v>
      </c>
      <c r="D70" s="1" t="s">
        <v>146</v>
      </c>
      <c r="E70" s="68"/>
      <c r="F70" s="47"/>
      <c r="G70" s="95">
        <f>SUM(G71:G75)</f>
        <v>1360046.5</v>
      </c>
      <c r="H70" s="95">
        <f>SUM(H71:H75)</f>
        <v>1360046.5</v>
      </c>
    </row>
    <row r="71" spans="1:8" ht="98.25" customHeight="1">
      <c r="A71" s="13" t="s">
        <v>147</v>
      </c>
      <c r="B71" s="79"/>
      <c r="C71" s="2" t="s">
        <v>124</v>
      </c>
      <c r="D71" s="2" t="s">
        <v>146</v>
      </c>
      <c r="E71" s="70" t="s">
        <v>22</v>
      </c>
      <c r="F71" s="3" t="s">
        <v>5</v>
      </c>
      <c r="G71" s="108">
        <f>'[1]приложение 6'!$D$42</f>
        <v>810318</v>
      </c>
      <c r="H71" s="108">
        <f>'[1]приложение 6'!$D$42</f>
        <v>810318</v>
      </c>
    </row>
    <row r="72" spans="1:8" ht="56.25">
      <c r="A72" s="13" t="s">
        <v>148</v>
      </c>
      <c r="B72" s="79"/>
      <c r="C72" s="2" t="s">
        <v>124</v>
      </c>
      <c r="D72" s="2" t="s">
        <v>146</v>
      </c>
      <c r="E72" s="70" t="s">
        <v>149</v>
      </c>
      <c r="F72" s="3" t="s">
        <v>6</v>
      </c>
      <c r="G72" s="96">
        <v>131728.5</v>
      </c>
      <c r="H72" s="96">
        <v>131728.5</v>
      </c>
    </row>
    <row r="73" spans="1:8" ht="42.75" customHeight="1">
      <c r="A73" s="13" t="s">
        <v>150</v>
      </c>
      <c r="B73" s="79"/>
      <c r="C73" s="2" t="s">
        <v>124</v>
      </c>
      <c r="D73" s="2" t="s">
        <v>146</v>
      </c>
      <c r="E73" s="70" t="s">
        <v>22</v>
      </c>
      <c r="F73" s="3" t="s">
        <v>7</v>
      </c>
      <c r="G73" s="96">
        <f>'[1]приложение 6'!$D$44</f>
        <v>1000</v>
      </c>
      <c r="H73" s="96">
        <f>'[1]приложение 6'!$D$44</f>
        <v>1000</v>
      </c>
    </row>
    <row r="74" spans="1:8" ht="150">
      <c r="A74" s="20" t="s">
        <v>48</v>
      </c>
      <c r="B74" s="69"/>
      <c r="C74" s="2" t="s">
        <v>124</v>
      </c>
      <c r="D74" s="2" t="s">
        <v>146</v>
      </c>
      <c r="E74" s="70" t="s">
        <v>151</v>
      </c>
      <c r="F74" s="2">
        <v>100</v>
      </c>
      <c r="G74" s="66">
        <f>'[1]приложение 6'!$D$45</f>
        <v>417000</v>
      </c>
      <c r="H74" s="66">
        <f>'[1]приложение 6'!$D$45</f>
        <v>417000</v>
      </c>
    </row>
    <row r="75" spans="1:8" ht="153" customHeight="1">
      <c r="A75" s="21" t="s">
        <v>69</v>
      </c>
      <c r="B75" s="69"/>
      <c r="C75" s="2" t="s">
        <v>124</v>
      </c>
      <c r="D75" s="2" t="s">
        <v>146</v>
      </c>
      <c r="E75" s="70" t="s">
        <v>68</v>
      </c>
      <c r="F75" s="2">
        <v>100</v>
      </c>
      <c r="G75" s="66"/>
      <c r="H75" s="66"/>
    </row>
    <row r="76" spans="1:8" ht="18.75">
      <c r="A76" s="31" t="s">
        <v>152</v>
      </c>
      <c r="B76" s="28"/>
      <c r="C76" s="28" t="s">
        <v>124</v>
      </c>
      <c r="D76" s="28" t="s">
        <v>124</v>
      </c>
      <c r="E76" s="68"/>
      <c r="F76" s="23"/>
      <c r="G76" s="90">
        <f>SUM(G77:G81)</f>
        <v>390180</v>
      </c>
      <c r="H76" s="90">
        <f>SUM(H77:H81)</f>
        <v>390180</v>
      </c>
    </row>
    <row r="77" spans="1:8" ht="75">
      <c r="A77" s="20" t="s">
        <v>154</v>
      </c>
      <c r="B77" s="69"/>
      <c r="C77" s="69" t="s">
        <v>124</v>
      </c>
      <c r="D77" s="69" t="s">
        <v>124</v>
      </c>
      <c r="E77" s="70" t="s">
        <v>153</v>
      </c>
      <c r="F77" s="7" t="s">
        <v>6</v>
      </c>
      <c r="G77" s="119">
        <f>'[1]приложение 6'!$D$54</f>
        <v>32900</v>
      </c>
      <c r="H77" s="119">
        <f>'[1]приложение 6'!$D$54</f>
        <v>32900</v>
      </c>
    </row>
    <row r="78" spans="1:8" ht="75">
      <c r="A78" s="20" t="s">
        <v>154</v>
      </c>
      <c r="B78" s="69"/>
      <c r="C78" s="69" t="s">
        <v>124</v>
      </c>
      <c r="D78" s="69" t="s">
        <v>124</v>
      </c>
      <c r="E78" s="70" t="s">
        <v>153</v>
      </c>
      <c r="F78" s="7" t="s">
        <v>4</v>
      </c>
      <c r="G78" s="93">
        <f>'[1]приложение 6'!$D$55</f>
        <v>65000</v>
      </c>
      <c r="H78" s="93">
        <f>'[1]приложение 6'!$D$55</f>
        <v>65000</v>
      </c>
    </row>
    <row r="79" spans="1:8" ht="75">
      <c r="A79" s="20" t="s">
        <v>250</v>
      </c>
      <c r="B79" s="81"/>
      <c r="C79" s="69" t="s">
        <v>124</v>
      </c>
      <c r="D79" s="69" t="s">
        <v>124</v>
      </c>
      <c r="E79" s="70" t="s">
        <v>155</v>
      </c>
      <c r="F79" s="7" t="s">
        <v>6</v>
      </c>
      <c r="G79" s="93">
        <v>106260</v>
      </c>
      <c r="H79" s="93">
        <v>106260</v>
      </c>
    </row>
    <row r="80" spans="1:8" ht="75">
      <c r="A80" s="20" t="s">
        <v>251</v>
      </c>
      <c r="B80" s="81"/>
      <c r="C80" s="69" t="s">
        <v>124</v>
      </c>
      <c r="D80" s="69" t="s">
        <v>124</v>
      </c>
      <c r="E80" s="70" t="s">
        <v>155</v>
      </c>
      <c r="F80" s="7" t="s">
        <v>4</v>
      </c>
      <c r="G80" s="102">
        <f>'[1]приложение 6'!$D$57</f>
        <v>160610</v>
      </c>
      <c r="H80" s="102">
        <f>'[1]приложение 6'!$D$57</f>
        <v>160610</v>
      </c>
    </row>
    <row r="81" spans="1:8" ht="93.75">
      <c r="A81" s="43" t="s">
        <v>156</v>
      </c>
      <c r="B81" s="82"/>
      <c r="C81" s="48" t="s">
        <v>124</v>
      </c>
      <c r="D81" s="48" t="s">
        <v>124</v>
      </c>
      <c r="E81" s="70" t="s">
        <v>157</v>
      </c>
      <c r="F81" s="48">
        <v>600</v>
      </c>
      <c r="G81" s="102">
        <f>'[1]приложение 6'!$D$58</f>
        <v>25410</v>
      </c>
      <c r="H81" s="102">
        <f>'[1]приложение 6'!$D$58</f>
        <v>25410</v>
      </c>
    </row>
    <row r="82" spans="1:8" ht="18.75">
      <c r="A82" s="31" t="s">
        <v>160</v>
      </c>
      <c r="B82" s="28"/>
      <c r="C82" s="28" t="s">
        <v>124</v>
      </c>
      <c r="D82" s="28" t="s">
        <v>114</v>
      </c>
      <c r="E82" s="68"/>
      <c r="F82" s="1"/>
      <c r="G82" s="92">
        <f>SUM(G83:G85)</f>
        <v>3947366.51</v>
      </c>
      <c r="H82" s="92">
        <f>SUM(H83:H85)</f>
        <v>7054301.5999999996</v>
      </c>
    </row>
    <row r="83" spans="1:8" ht="75">
      <c r="A83" s="20" t="s">
        <v>161</v>
      </c>
      <c r="B83" s="69"/>
      <c r="C83" s="69" t="s">
        <v>124</v>
      </c>
      <c r="D83" s="69" t="s">
        <v>114</v>
      </c>
      <c r="E83" s="70" t="s">
        <v>228</v>
      </c>
      <c r="F83" s="7" t="s">
        <v>4</v>
      </c>
      <c r="G83" s="65">
        <f>'[1]приложение 6'!$D$51</f>
        <v>2362799</v>
      </c>
      <c r="H83" s="66">
        <f>'[1]приложение 6'!$D$51</f>
        <v>2362799</v>
      </c>
    </row>
    <row r="84" spans="1:8" ht="75">
      <c r="A84" s="107" t="s">
        <v>278</v>
      </c>
      <c r="B84" s="69"/>
      <c r="C84" s="69" t="s">
        <v>124</v>
      </c>
      <c r="D84" s="69" t="s">
        <v>114</v>
      </c>
      <c r="E84" s="125" t="s">
        <v>280</v>
      </c>
      <c r="F84" s="35">
        <v>200</v>
      </c>
      <c r="G84" s="126"/>
      <c r="H84" s="108">
        <v>4691502.5999999996</v>
      </c>
    </row>
    <row r="85" spans="1:8" ht="75">
      <c r="A85" s="107" t="s">
        <v>279</v>
      </c>
      <c r="B85" s="69"/>
      <c r="C85" s="69" t="s">
        <v>124</v>
      </c>
      <c r="D85" s="69" t="s">
        <v>114</v>
      </c>
      <c r="E85" s="125" t="s">
        <v>280</v>
      </c>
      <c r="F85" s="35">
        <v>600</v>
      </c>
      <c r="G85" s="108">
        <v>1584567.51</v>
      </c>
      <c r="H85" s="108"/>
    </row>
    <row r="86" spans="1:8" ht="18.75">
      <c r="A86" s="31" t="s">
        <v>162</v>
      </c>
      <c r="B86" s="28"/>
      <c r="C86" s="28" t="s">
        <v>163</v>
      </c>
      <c r="D86" s="28" t="s">
        <v>113</v>
      </c>
      <c r="E86" s="68"/>
      <c r="F86" s="23"/>
      <c r="G86" s="92">
        <f>G87</f>
        <v>276511.38</v>
      </c>
      <c r="H86" s="92">
        <f>H87</f>
        <v>276511.38</v>
      </c>
    </row>
    <row r="87" spans="1:8" ht="131.25">
      <c r="A87" s="43" t="s">
        <v>164</v>
      </c>
      <c r="B87" s="76"/>
      <c r="C87" s="69" t="s">
        <v>163</v>
      </c>
      <c r="D87" s="69" t="s">
        <v>113</v>
      </c>
      <c r="E87" s="70" t="s">
        <v>12</v>
      </c>
      <c r="F87" s="2">
        <v>300</v>
      </c>
      <c r="G87" s="93">
        <v>276511.38</v>
      </c>
      <c r="H87" s="93">
        <v>276511.38</v>
      </c>
    </row>
    <row r="88" spans="1:8" ht="18.75">
      <c r="A88" s="34" t="s">
        <v>165</v>
      </c>
      <c r="B88" s="33"/>
      <c r="C88" s="33">
        <v>11</v>
      </c>
      <c r="D88" s="33" t="s">
        <v>116</v>
      </c>
      <c r="E88" s="68"/>
      <c r="F88" s="1"/>
      <c r="G88" s="92">
        <f>G89</f>
        <v>51500</v>
      </c>
      <c r="H88" s="92">
        <f>H89</f>
        <v>51500</v>
      </c>
    </row>
    <row r="89" spans="1:8" ht="75">
      <c r="A89" s="30" t="s">
        <v>166</v>
      </c>
      <c r="B89" s="35"/>
      <c r="C89" s="35"/>
      <c r="D89" s="35"/>
      <c r="E89" s="70" t="s">
        <v>23</v>
      </c>
      <c r="F89" s="2">
        <v>200</v>
      </c>
      <c r="G89" s="93">
        <f>'[1]приложение 6'!$D$61</f>
        <v>51500</v>
      </c>
      <c r="H89" s="93">
        <f>'[1]приложение 6'!$D$61</f>
        <v>51500</v>
      </c>
    </row>
    <row r="90" spans="1:8" ht="37.5">
      <c r="A90" s="49" t="s">
        <v>167</v>
      </c>
      <c r="B90" s="33" t="s">
        <v>168</v>
      </c>
      <c r="C90" s="83"/>
      <c r="D90" s="83"/>
      <c r="E90" s="68"/>
      <c r="F90" s="6"/>
      <c r="G90" s="92">
        <f>G93+G97+G95+G102+G106+G91+G104</f>
        <v>2627091.2200000002</v>
      </c>
      <c r="H90" s="92">
        <f>H93+H97+H95+H102+H106+H91+H104</f>
        <v>2623311.16</v>
      </c>
    </row>
    <row r="91" spans="1:8" ht="18.75">
      <c r="A91" s="49" t="s">
        <v>169</v>
      </c>
      <c r="B91" s="33"/>
      <c r="C91" s="77" t="s">
        <v>98</v>
      </c>
      <c r="D91" s="77" t="s">
        <v>116</v>
      </c>
      <c r="E91" s="68"/>
      <c r="F91" s="6"/>
      <c r="G91" s="92">
        <f>G92</f>
        <v>7091.22</v>
      </c>
      <c r="H91" s="92">
        <f>H92</f>
        <v>3311.16</v>
      </c>
    </row>
    <row r="92" spans="1:8" ht="56.25">
      <c r="A92" s="50" t="s">
        <v>244</v>
      </c>
      <c r="B92" s="35"/>
      <c r="C92" s="74" t="s">
        <v>98</v>
      </c>
      <c r="D92" s="74" t="s">
        <v>116</v>
      </c>
      <c r="E92" s="71" t="s">
        <v>64</v>
      </c>
      <c r="F92" s="6">
        <v>500</v>
      </c>
      <c r="G92" s="120">
        <v>7091.22</v>
      </c>
      <c r="H92" s="121">
        <v>3311.16</v>
      </c>
    </row>
    <row r="93" spans="1:8" ht="18.75">
      <c r="A93" s="31" t="s">
        <v>170</v>
      </c>
      <c r="B93" s="28"/>
      <c r="C93" s="28" t="s">
        <v>98</v>
      </c>
      <c r="D93" s="28">
        <v>11</v>
      </c>
      <c r="E93" s="68"/>
      <c r="F93" s="15"/>
      <c r="G93" s="92">
        <f>G94</f>
        <v>200000</v>
      </c>
      <c r="H93" s="92">
        <f>H94</f>
        <v>200000</v>
      </c>
    </row>
    <row r="94" spans="1:8" ht="56.25">
      <c r="A94" s="37" t="s">
        <v>171</v>
      </c>
      <c r="B94" s="84"/>
      <c r="C94" s="69" t="s">
        <v>98</v>
      </c>
      <c r="D94" s="69">
        <v>11</v>
      </c>
      <c r="E94" s="70" t="s">
        <v>45</v>
      </c>
      <c r="F94" s="6">
        <v>200</v>
      </c>
      <c r="G94" s="93">
        <v>200000</v>
      </c>
      <c r="H94" s="93">
        <v>200000</v>
      </c>
    </row>
    <row r="95" spans="1:8" ht="18.75">
      <c r="A95" s="12" t="s">
        <v>172</v>
      </c>
      <c r="B95" s="74"/>
      <c r="C95" s="33" t="s">
        <v>113</v>
      </c>
      <c r="D95" s="33" t="s">
        <v>173</v>
      </c>
      <c r="E95" s="70"/>
      <c r="F95" s="2"/>
      <c r="G95" s="64">
        <f>G96</f>
        <v>864000</v>
      </c>
      <c r="H95" s="64">
        <f>H96</f>
        <v>864000</v>
      </c>
    </row>
    <row r="96" spans="1:8" ht="112.5">
      <c r="A96" s="10" t="s">
        <v>174</v>
      </c>
      <c r="B96" s="74"/>
      <c r="C96" s="35" t="s">
        <v>113</v>
      </c>
      <c r="D96" s="35" t="s">
        <v>173</v>
      </c>
      <c r="E96" s="74" t="s">
        <v>175</v>
      </c>
      <c r="F96" s="2">
        <v>500</v>
      </c>
      <c r="G96" s="65">
        <v>864000</v>
      </c>
      <c r="H96" s="65">
        <v>864000</v>
      </c>
    </row>
    <row r="97" spans="1:8" ht="18.75">
      <c r="A97" s="34" t="s">
        <v>112</v>
      </c>
      <c r="B97" s="33"/>
      <c r="C97" s="33" t="s">
        <v>113</v>
      </c>
      <c r="D97" s="33" t="s">
        <v>114</v>
      </c>
      <c r="E97" s="70"/>
      <c r="F97" s="2"/>
      <c r="G97" s="92">
        <f>SUM(G98:G101)</f>
        <v>1240000</v>
      </c>
      <c r="H97" s="92">
        <f>SUM(H98:H101)</f>
        <v>1240000</v>
      </c>
    </row>
    <row r="98" spans="1:8" ht="138" customHeight="1">
      <c r="A98" s="37" t="s">
        <v>176</v>
      </c>
      <c r="B98" s="84"/>
      <c r="C98" s="35" t="s">
        <v>113</v>
      </c>
      <c r="D98" s="35" t="s">
        <v>114</v>
      </c>
      <c r="E98" s="70" t="s">
        <v>177</v>
      </c>
      <c r="F98" s="6">
        <v>500</v>
      </c>
      <c r="G98" s="93">
        <v>1240000</v>
      </c>
      <c r="H98" s="93">
        <v>1240000</v>
      </c>
    </row>
    <row r="99" spans="1:8" ht="131.25">
      <c r="A99" s="37" t="s">
        <v>265</v>
      </c>
      <c r="B99" s="84"/>
      <c r="C99" s="35" t="s">
        <v>113</v>
      </c>
      <c r="D99" s="35" t="s">
        <v>114</v>
      </c>
      <c r="E99" s="70" t="s">
        <v>266</v>
      </c>
      <c r="F99" s="6">
        <v>500</v>
      </c>
      <c r="G99" s="102"/>
      <c r="H99" s="102"/>
    </row>
    <row r="100" spans="1:8" ht="76.5" customHeight="1">
      <c r="A100" s="109" t="s">
        <v>267</v>
      </c>
      <c r="B100" s="35"/>
      <c r="C100" s="35" t="s">
        <v>113</v>
      </c>
      <c r="D100" s="35" t="s">
        <v>114</v>
      </c>
      <c r="E100" s="101" t="s">
        <v>252</v>
      </c>
      <c r="F100" s="17">
        <v>500</v>
      </c>
      <c r="G100" s="102"/>
      <c r="H100" s="102"/>
    </row>
    <row r="101" spans="1:8" ht="112.5">
      <c r="A101" s="109" t="s">
        <v>268</v>
      </c>
      <c r="B101" s="35"/>
      <c r="C101" s="35" t="s">
        <v>113</v>
      </c>
      <c r="D101" s="35" t="s">
        <v>114</v>
      </c>
      <c r="E101" s="101" t="s">
        <v>243</v>
      </c>
      <c r="F101" s="17">
        <v>500</v>
      </c>
      <c r="G101" s="102"/>
      <c r="H101" s="102"/>
    </row>
    <row r="102" spans="1:8" ht="18.75">
      <c r="A102" s="31" t="s">
        <v>118</v>
      </c>
      <c r="B102" s="28"/>
      <c r="C102" s="28" t="s">
        <v>119</v>
      </c>
      <c r="D102" s="28" t="s">
        <v>116</v>
      </c>
      <c r="E102" s="70"/>
      <c r="F102" s="6"/>
      <c r="G102" s="91">
        <f>G103</f>
        <v>60000</v>
      </c>
      <c r="H102" s="91">
        <f>H103</f>
        <v>60000</v>
      </c>
    </row>
    <row r="103" spans="1:8" ht="112.5">
      <c r="A103" s="37" t="s">
        <v>178</v>
      </c>
      <c r="B103" s="84"/>
      <c r="C103" s="35"/>
      <c r="D103" s="35"/>
      <c r="E103" s="70" t="s">
        <v>53</v>
      </c>
      <c r="F103" s="6">
        <v>500</v>
      </c>
      <c r="G103" s="93">
        <v>60000</v>
      </c>
      <c r="H103" s="93">
        <v>60000</v>
      </c>
    </row>
    <row r="104" spans="1:8" ht="18.75">
      <c r="A104" s="36" t="s">
        <v>115</v>
      </c>
      <c r="B104" s="85"/>
      <c r="C104" s="51" t="s">
        <v>116</v>
      </c>
      <c r="D104" s="51" t="s">
        <v>117</v>
      </c>
      <c r="E104" s="70"/>
      <c r="F104" s="6"/>
      <c r="G104" s="91">
        <f>G105</f>
        <v>240000</v>
      </c>
      <c r="H104" s="91">
        <f>H105</f>
        <v>240000</v>
      </c>
    </row>
    <row r="105" spans="1:8" ht="75">
      <c r="A105" s="37" t="s">
        <v>179</v>
      </c>
      <c r="B105" s="85"/>
      <c r="C105" s="52"/>
      <c r="D105" s="52"/>
      <c r="E105" s="70" t="s">
        <v>180</v>
      </c>
      <c r="F105" s="6">
        <v>500</v>
      </c>
      <c r="G105" s="93">
        <v>240000</v>
      </c>
      <c r="H105" s="93">
        <v>240000</v>
      </c>
    </row>
    <row r="106" spans="1:8" ht="18.75">
      <c r="A106" s="53" t="s">
        <v>181</v>
      </c>
      <c r="B106" s="51"/>
      <c r="C106" s="51" t="s">
        <v>116</v>
      </c>
      <c r="D106" s="51" t="s">
        <v>146</v>
      </c>
      <c r="E106" s="70"/>
      <c r="F106" s="6"/>
      <c r="G106" s="91">
        <f>G107</f>
        <v>16000</v>
      </c>
      <c r="H106" s="91">
        <f>H107</f>
        <v>16000</v>
      </c>
    </row>
    <row r="107" spans="1:8" ht="93.75">
      <c r="A107" s="37" t="s">
        <v>182</v>
      </c>
      <c r="B107" s="84"/>
      <c r="C107" s="35"/>
      <c r="D107" s="35"/>
      <c r="E107" s="73" t="s">
        <v>57</v>
      </c>
      <c r="F107" s="6">
        <v>500</v>
      </c>
      <c r="G107" s="93">
        <v>16000</v>
      </c>
      <c r="H107" s="93">
        <v>16000</v>
      </c>
    </row>
    <row r="108" spans="1:8" ht="37.5">
      <c r="A108" s="54" t="s">
        <v>183</v>
      </c>
      <c r="B108" s="33">
        <v>120</v>
      </c>
      <c r="C108" s="28"/>
      <c r="D108" s="28"/>
      <c r="E108" s="68"/>
      <c r="F108" s="6"/>
      <c r="G108" s="91">
        <f>G111+G118+G126+G151+G164+G133+G109+G143+G140</f>
        <v>32474939.009999998</v>
      </c>
      <c r="H108" s="91">
        <f>H111+H118+H126+H151+H164+H133+H109+H143+H140</f>
        <v>32113939.009999998</v>
      </c>
    </row>
    <row r="109" spans="1:8" ht="37.5">
      <c r="A109" s="54" t="s">
        <v>184</v>
      </c>
      <c r="B109" s="33"/>
      <c r="C109" s="77" t="s">
        <v>98</v>
      </c>
      <c r="D109" s="77" t="s">
        <v>117</v>
      </c>
      <c r="E109" s="68"/>
      <c r="F109" s="6"/>
      <c r="G109" s="91">
        <f>G110</f>
        <v>1826243</v>
      </c>
      <c r="H109" s="91">
        <f>H110</f>
        <v>1826243</v>
      </c>
    </row>
    <row r="110" spans="1:8" ht="93.75">
      <c r="A110" s="30" t="s">
        <v>34</v>
      </c>
      <c r="B110" s="35"/>
      <c r="C110" s="74" t="s">
        <v>98</v>
      </c>
      <c r="D110" s="74" t="s">
        <v>117</v>
      </c>
      <c r="E110" s="76" t="s">
        <v>35</v>
      </c>
      <c r="F110" s="2">
        <v>100</v>
      </c>
      <c r="G110" s="65">
        <f>'[1]приложение 6'!$D$142</f>
        <v>1826243</v>
      </c>
      <c r="H110" s="65">
        <f>'[1]приложение 6'!$D$142</f>
        <v>1826243</v>
      </c>
    </row>
    <row r="111" spans="1:8" ht="56.25">
      <c r="A111" s="39" t="s">
        <v>185</v>
      </c>
      <c r="B111" s="77"/>
      <c r="C111" s="77" t="s">
        <v>98</v>
      </c>
      <c r="D111" s="77" t="s">
        <v>113</v>
      </c>
      <c r="E111" s="68"/>
      <c r="F111" s="15"/>
      <c r="G111" s="91">
        <f>SUM(G112:G117)</f>
        <v>22626124.109999999</v>
      </c>
      <c r="H111" s="91">
        <f>SUM(H112:H117)</f>
        <v>22476124.109999999</v>
      </c>
    </row>
    <row r="112" spans="1:8" ht="93.75">
      <c r="A112" s="55" t="s">
        <v>31</v>
      </c>
      <c r="B112" s="86"/>
      <c r="C112" s="74" t="s">
        <v>98</v>
      </c>
      <c r="D112" s="74" t="s">
        <v>113</v>
      </c>
      <c r="E112" s="70" t="s">
        <v>186</v>
      </c>
      <c r="F112" s="6">
        <v>100</v>
      </c>
      <c r="G112" s="65">
        <v>19031677</v>
      </c>
      <c r="H112" s="65">
        <f>'[1]приложение 6'!$D$139</f>
        <v>21461677</v>
      </c>
    </row>
    <row r="113" spans="1:8" ht="56.25">
      <c r="A113" s="55" t="s">
        <v>187</v>
      </c>
      <c r="B113" s="86"/>
      <c r="C113" s="74" t="s">
        <v>98</v>
      </c>
      <c r="D113" s="74" t="s">
        <v>113</v>
      </c>
      <c r="E113" s="70" t="s">
        <v>32</v>
      </c>
      <c r="F113" s="6">
        <v>200</v>
      </c>
      <c r="G113" s="65">
        <v>3103134.11</v>
      </c>
      <c r="H113" s="65">
        <v>673134.11</v>
      </c>
    </row>
    <row r="114" spans="1:8" ht="37.5">
      <c r="A114" s="56" t="s">
        <v>33</v>
      </c>
      <c r="B114" s="87"/>
      <c r="C114" s="74" t="s">
        <v>98</v>
      </c>
      <c r="D114" s="74" t="s">
        <v>113</v>
      </c>
      <c r="E114" s="70" t="s">
        <v>32</v>
      </c>
      <c r="F114" s="6">
        <v>800</v>
      </c>
      <c r="G114" s="65">
        <f>'[1]приложение 6'!$D$141</f>
        <v>150000</v>
      </c>
      <c r="H114" s="65"/>
    </row>
    <row r="115" spans="1:8" ht="131.25">
      <c r="A115" s="30" t="s">
        <v>47</v>
      </c>
      <c r="B115" s="35"/>
      <c r="C115" s="74" t="s">
        <v>98</v>
      </c>
      <c r="D115" s="74" t="s">
        <v>113</v>
      </c>
      <c r="E115" s="70" t="s">
        <v>36</v>
      </c>
      <c r="F115" s="2">
        <v>100</v>
      </c>
      <c r="G115" s="65"/>
      <c r="H115" s="65"/>
    </row>
    <row r="116" spans="1:8" ht="112.5">
      <c r="A116" s="20" t="s">
        <v>37</v>
      </c>
      <c r="B116" s="69"/>
      <c r="C116" s="74" t="s">
        <v>98</v>
      </c>
      <c r="D116" s="74" t="s">
        <v>113</v>
      </c>
      <c r="E116" s="70" t="s">
        <v>38</v>
      </c>
      <c r="F116" s="6">
        <v>100</v>
      </c>
      <c r="G116" s="65">
        <v>314288</v>
      </c>
      <c r="H116" s="65">
        <v>314288</v>
      </c>
    </row>
    <row r="117" spans="1:8" ht="78.75" customHeight="1">
      <c r="A117" s="20" t="s">
        <v>260</v>
      </c>
      <c r="B117" s="69"/>
      <c r="C117" s="74"/>
      <c r="D117" s="74"/>
      <c r="E117" s="70"/>
      <c r="F117" s="6"/>
      <c r="G117" s="65">
        <f>'[1]приложение 6'!$D$145</f>
        <v>27025</v>
      </c>
      <c r="H117" s="65">
        <f>'[1]приложение 6'!$D$145</f>
        <v>27025</v>
      </c>
    </row>
    <row r="118" spans="1:8" ht="18.75">
      <c r="A118" s="34" t="s">
        <v>188</v>
      </c>
      <c r="B118" s="33"/>
      <c r="C118" s="33" t="s">
        <v>98</v>
      </c>
      <c r="D118" s="33">
        <v>13</v>
      </c>
      <c r="E118" s="70"/>
      <c r="F118" s="6"/>
      <c r="G118" s="92">
        <f>SUM(G119:G125)</f>
        <v>478718.4</v>
      </c>
      <c r="H118" s="92">
        <f>SUM(H119:H125)</f>
        <v>478718.4</v>
      </c>
    </row>
    <row r="119" spans="1:8" ht="75">
      <c r="A119" s="30" t="s">
        <v>189</v>
      </c>
      <c r="B119" s="35"/>
      <c r="C119" s="84" t="s">
        <v>98</v>
      </c>
      <c r="D119" s="84">
        <v>13</v>
      </c>
      <c r="E119" s="76" t="s">
        <v>190</v>
      </c>
      <c r="F119" s="2">
        <v>200</v>
      </c>
      <c r="G119" s="93">
        <f>'[1]приложение 6'!$D$100</f>
        <v>44253</v>
      </c>
      <c r="H119" s="93">
        <f>'[1]приложение 6'!$D$100</f>
        <v>44253</v>
      </c>
    </row>
    <row r="120" spans="1:8" ht="56.25">
      <c r="A120" s="62" t="s">
        <v>224</v>
      </c>
      <c r="B120" s="17"/>
      <c r="C120" s="84" t="s">
        <v>98</v>
      </c>
      <c r="D120" s="84">
        <v>13</v>
      </c>
      <c r="E120" s="76" t="s">
        <v>223</v>
      </c>
      <c r="F120" s="6">
        <v>300</v>
      </c>
      <c r="G120" s="93">
        <f>'[1]приложение 6'!$D$102</f>
        <v>5747</v>
      </c>
      <c r="H120" s="93">
        <f>'[1]приложение 6'!$D$102</f>
        <v>5747</v>
      </c>
    </row>
    <row r="121" spans="1:8" ht="56.25">
      <c r="A121" s="37" t="s">
        <v>191</v>
      </c>
      <c r="B121" s="84"/>
      <c r="C121" s="84" t="s">
        <v>98</v>
      </c>
      <c r="D121" s="84">
        <v>13</v>
      </c>
      <c r="E121" s="70" t="s">
        <v>39</v>
      </c>
      <c r="F121" s="6">
        <v>200</v>
      </c>
      <c r="G121" s="93">
        <f>'[1]приложение 6'!$D$146</f>
        <v>4718.3999999999996</v>
      </c>
      <c r="H121" s="93">
        <f>'[1]приложение 6'!$D$146</f>
        <v>4718.3999999999996</v>
      </c>
    </row>
    <row r="122" spans="1:8" ht="75">
      <c r="A122" s="38" t="s">
        <v>192</v>
      </c>
      <c r="B122" s="74"/>
      <c r="C122" s="84" t="s">
        <v>98</v>
      </c>
      <c r="D122" s="84">
        <v>13</v>
      </c>
      <c r="E122" s="70" t="s">
        <v>40</v>
      </c>
      <c r="F122" s="6">
        <v>200</v>
      </c>
      <c r="G122" s="93">
        <f>'[1]приложение 6'!$D$149</f>
        <v>20000</v>
      </c>
      <c r="H122" s="93">
        <f>'[1]приложение 6'!$D$149</f>
        <v>20000</v>
      </c>
    </row>
    <row r="123" spans="1:8" ht="75">
      <c r="A123" s="14" t="s">
        <v>193</v>
      </c>
      <c r="B123" s="74"/>
      <c r="C123" s="84" t="s">
        <v>98</v>
      </c>
      <c r="D123" s="84">
        <v>13</v>
      </c>
      <c r="E123" s="70" t="s">
        <v>52</v>
      </c>
      <c r="F123" s="6">
        <v>200</v>
      </c>
      <c r="G123" s="93">
        <f>'[1]приложение 6'!$D$152</f>
        <v>150000</v>
      </c>
      <c r="H123" s="93">
        <f>'[1]приложение 6'!$D$152</f>
        <v>150000</v>
      </c>
    </row>
    <row r="124" spans="1:8" ht="56.25">
      <c r="A124" s="20" t="s">
        <v>194</v>
      </c>
      <c r="B124" s="69"/>
      <c r="C124" s="84" t="s">
        <v>98</v>
      </c>
      <c r="D124" s="84">
        <v>13</v>
      </c>
      <c r="E124" s="70" t="s">
        <v>46</v>
      </c>
      <c r="F124" s="6">
        <v>800</v>
      </c>
      <c r="G124" s="93">
        <v>18000</v>
      </c>
      <c r="H124" s="93">
        <v>18000</v>
      </c>
    </row>
    <row r="125" spans="1:8" ht="75">
      <c r="A125" s="18" t="s">
        <v>76</v>
      </c>
      <c r="B125" s="69"/>
      <c r="C125" s="84" t="s">
        <v>98</v>
      </c>
      <c r="D125" s="84">
        <v>13</v>
      </c>
      <c r="E125" s="70" t="s">
        <v>74</v>
      </c>
      <c r="F125" s="6">
        <v>200</v>
      </c>
      <c r="G125" s="93">
        <f>'[1]приложение 6'!$D$204</f>
        <v>236000</v>
      </c>
      <c r="H125" s="93">
        <f>'[1]приложение 6'!$D$204</f>
        <v>236000</v>
      </c>
    </row>
    <row r="126" spans="1:8" ht="37.5">
      <c r="A126" s="31" t="s">
        <v>195</v>
      </c>
      <c r="B126" s="28"/>
      <c r="C126" s="1" t="s">
        <v>146</v>
      </c>
      <c r="D126" s="1" t="s">
        <v>196</v>
      </c>
      <c r="E126" s="68"/>
      <c r="F126" s="2"/>
      <c r="G126" s="92">
        <f>G127+G131</f>
        <v>1161758</v>
      </c>
      <c r="H126" s="92">
        <f>H127+H131</f>
        <v>1161758</v>
      </c>
    </row>
    <row r="127" spans="1:8" ht="37.5">
      <c r="A127" s="39" t="s">
        <v>197</v>
      </c>
      <c r="B127" s="74"/>
      <c r="C127" s="77" t="s">
        <v>146</v>
      </c>
      <c r="D127" s="77" t="s">
        <v>114</v>
      </c>
      <c r="E127" s="68"/>
      <c r="F127" s="15"/>
      <c r="G127" s="92">
        <f>G128+G129+G130</f>
        <v>1139758</v>
      </c>
      <c r="H127" s="92">
        <f>H128+H129+H130</f>
        <v>1139758</v>
      </c>
    </row>
    <row r="128" spans="1:8" ht="112.5">
      <c r="A128" s="37" t="s">
        <v>198</v>
      </c>
      <c r="B128" s="84"/>
      <c r="C128" s="74" t="s">
        <v>146</v>
      </c>
      <c r="D128" s="74" t="s">
        <v>114</v>
      </c>
      <c r="E128" s="70" t="s">
        <v>199</v>
      </c>
      <c r="F128" s="6">
        <v>200</v>
      </c>
      <c r="G128" s="93">
        <v>25000</v>
      </c>
      <c r="H128" s="93">
        <v>25000</v>
      </c>
    </row>
    <row r="129" spans="1:8" ht="93.75">
      <c r="A129" s="20" t="s">
        <v>71</v>
      </c>
      <c r="B129" s="84"/>
      <c r="C129" s="74" t="s">
        <v>146</v>
      </c>
      <c r="D129" s="74" t="s">
        <v>114</v>
      </c>
      <c r="E129" s="70" t="s">
        <v>200</v>
      </c>
      <c r="F129" s="6">
        <v>100</v>
      </c>
      <c r="G129" s="93">
        <f>'[1]приложение 6'!$D$186</f>
        <v>1075878</v>
      </c>
      <c r="H129" s="93">
        <f>'[1]приложение 6'!$D$186</f>
        <v>1075878</v>
      </c>
    </row>
    <row r="130" spans="1:8" ht="56.25">
      <c r="A130" s="20" t="s">
        <v>72</v>
      </c>
      <c r="B130" s="84"/>
      <c r="C130" s="74" t="s">
        <v>146</v>
      </c>
      <c r="D130" s="74" t="s">
        <v>114</v>
      </c>
      <c r="E130" s="70" t="s">
        <v>200</v>
      </c>
      <c r="F130" s="6">
        <v>200</v>
      </c>
      <c r="G130" s="93">
        <f>'[1]приложение 6'!$D$187</f>
        <v>38880</v>
      </c>
      <c r="H130" s="93">
        <f>'[1]приложение 6'!$D$187</f>
        <v>38880</v>
      </c>
    </row>
    <row r="131" spans="1:8" ht="37.5">
      <c r="A131" s="36" t="s">
        <v>201</v>
      </c>
      <c r="B131" s="83"/>
      <c r="C131" s="77" t="s">
        <v>146</v>
      </c>
      <c r="D131" s="77">
        <v>14</v>
      </c>
      <c r="E131" s="68"/>
      <c r="F131" s="15"/>
      <c r="G131" s="91">
        <v>22000</v>
      </c>
      <c r="H131" s="91">
        <v>22000</v>
      </c>
    </row>
    <row r="132" spans="1:8" ht="112.5">
      <c r="A132" s="19" t="s">
        <v>70</v>
      </c>
      <c r="B132" s="84"/>
      <c r="C132" s="74" t="s">
        <v>146</v>
      </c>
      <c r="D132" s="74">
        <v>14</v>
      </c>
      <c r="E132" s="70" t="s">
        <v>202</v>
      </c>
      <c r="F132" s="6">
        <v>200</v>
      </c>
      <c r="G132" s="97">
        <v>22000</v>
      </c>
      <c r="H132" s="97">
        <v>22000</v>
      </c>
    </row>
    <row r="133" spans="1:8" ht="18.75">
      <c r="A133" s="34" t="s">
        <v>110</v>
      </c>
      <c r="B133" s="33"/>
      <c r="C133" s="33" t="s">
        <v>113</v>
      </c>
      <c r="D133" s="33" t="s">
        <v>116</v>
      </c>
      <c r="E133" s="68"/>
      <c r="F133" s="15"/>
      <c r="G133" s="91">
        <f>SUM(G134:G139)</f>
        <v>230000</v>
      </c>
      <c r="H133" s="91">
        <f>SUM(H134:H139)</f>
        <v>230000</v>
      </c>
    </row>
    <row r="134" spans="1:8" ht="75">
      <c r="A134" s="20" t="s">
        <v>203</v>
      </c>
      <c r="B134" s="69"/>
      <c r="C134" s="35" t="s">
        <v>113</v>
      </c>
      <c r="D134" s="35" t="s">
        <v>116</v>
      </c>
      <c r="E134" s="70" t="s">
        <v>204</v>
      </c>
      <c r="F134" s="6">
        <v>200</v>
      </c>
      <c r="G134" s="93">
        <v>30000</v>
      </c>
      <c r="H134" s="93">
        <v>30000</v>
      </c>
    </row>
    <row r="135" spans="1:8" ht="56.25">
      <c r="A135" s="20" t="s">
        <v>30</v>
      </c>
      <c r="B135" s="69"/>
      <c r="C135" s="35" t="s">
        <v>113</v>
      </c>
      <c r="D135" s="35" t="s">
        <v>116</v>
      </c>
      <c r="E135" s="70" t="s">
        <v>49</v>
      </c>
      <c r="F135" s="6">
        <v>200</v>
      </c>
      <c r="G135" s="93">
        <v>10000</v>
      </c>
      <c r="H135" s="93">
        <v>10000</v>
      </c>
    </row>
    <row r="136" spans="1:8" ht="56.25">
      <c r="A136" s="20" t="s">
        <v>75</v>
      </c>
      <c r="B136" s="69"/>
      <c r="C136" s="35" t="s">
        <v>113</v>
      </c>
      <c r="D136" s="35" t="s">
        <v>116</v>
      </c>
      <c r="E136" s="70" t="s">
        <v>49</v>
      </c>
      <c r="F136" s="6">
        <v>300</v>
      </c>
      <c r="G136" s="97"/>
      <c r="H136" s="97"/>
    </row>
    <row r="137" spans="1:8" ht="37.5">
      <c r="A137" s="20" t="s">
        <v>247</v>
      </c>
      <c r="B137" s="69"/>
      <c r="C137" s="35" t="s">
        <v>113</v>
      </c>
      <c r="D137" s="35" t="s">
        <v>116</v>
      </c>
      <c r="E137" s="70" t="s">
        <v>49</v>
      </c>
      <c r="F137" s="6">
        <v>300</v>
      </c>
      <c r="G137" s="97">
        <v>150000</v>
      </c>
      <c r="H137" s="97">
        <v>150000</v>
      </c>
    </row>
    <row r="138" spans="1:8" ht="56.25">
      <c r="A138" s="20" t="s">
        <v>205</v>
      </c>
      <c r="B138" s="69"/>
      <c r="C138" s="35" t="s">
        <v>113</v>
      </c>
      <c r="D138" s="35" t="s">
        <v>116</v>
      </c>
      <c r="E138" s="70" t="s">
        <v>87</v>
      </c>
      <c r="F138" s="6">
        <v>300</v>
      </c>
      <c r="G138" s="65">
        <v>20000</v>
      </c>
      <c r="H138" s="65">
        <v>20000</v>
      </c>
    </row>
    <row r="139" spans="1:8" ht="75">
      <c r="A139" s="20" t="s">
        <v>90</v>
      </c>
      <c r="B139" s="69"/>
      <c r="C139" s="35" t="s">
        <v>113</v>
      </c>
      <c r="D139" s="35" t="s">
        <v>116</v>
      </c>
      <c r="E139" s="70" t="s">
        <v>89</v>
      </c>
      <c r="F139" s="6">
        <v>300</v>
      </c>
      <c r="G139" s="65">
        <v>20000</v>
      </c>
      <c r="H139" s="65">
        <v>20000</v>
      </c>
    </row>
    <row r="140" spans="1:8" ht="18.75">
      <c r="A140" s="31" t="s">
        <v>152</v>
      </c>
      <c r="B140" s="28"/>
      <c r="C140" s="28" t="s">
        <v>124</v>
      </c>
      <c r="D140" s="28" t="s">
        <v>124</v>
      </c>
      <c r="E140" s="68"/>
      <c r="F140" s="15"/>
      <c r="G140" s="91">
        <f>G141+G142</f>
        <v>117000</v>
      </c>
      <c r="H140" s="91">
        <f>H141+H142</f>
        <v>117000</v>
      </c>
    </row>
    <row r="141" spans="1:8" ht="37.5">
      <c r="A141" s="20" t="s">
        <v>158</v>
      </c>
      <c r="B141" s="69"/>
      <c r="C141" s="2" t="s">
        <v>124</v>
      </c>
      <c r="D141" s="2" t="s">
        <v>124</v>
      </c>
      <c r="E141" s="70" t="s">
        <v>159</v>
      </c>
      <c r="F141" s="2">
        <v>200</v>
      </c>
      <c r="G141" s="93">
        <v>98500</v>
      </c>
      <c r="H141" s="93">
        <v>98500</v>
      </c>
    </row>
    <row r="142" spans="1:8" ht="75">
      <c r="A142" s="14" t="s">
        <v>206</v>
      </c>
      <c r="B142" s="84"/>
      <c r="C142" s="2" t="s">
        <v>124</v>
      </c>
      <c r="D142" s="2" t="s">
        <v>124</v>
      </c>
      <c r="E142" s="70" t="s">
        <v>86</v>
      </c>
      <c r="F142" s="17">
        <v>200</v>
      </c>
      <c r="G142" s="65">
        <v>18500</v>
      </c>
      <c r="H142" s="65">
        <v>18500</v>
      </c>
    </row>
    <row r="143" spans="1:8" ht="18.75">
      <c r="A143" s="31" t="s">
        <v>207</v>
      </c>
      <c r="B143" s="83"/>
      <c r="C143" s="33" t="s">
        <v>173</v>
      </c>
      <c r="D143" s="33" t="s">
        <v>98</v>
      </c>
      <c r="E143" s="68"/>
      <c r="F143" s="15"/>
      <c r="G143" s="91">
        <f>SUM(G144:G150)</f>
        <v>2017171</v>
      </c>
      <c r="H143" s="91">
        <f>SUM(H144:H150)</f>
        <v>1806171</v>
      </c>
    </row>
    <row r="144" spans="1:8" ht="93.75">
      <c r="A144" s="20" t="s">
        <v>208</v>
      </c>
      <c r="B144" s="84"/>
      <c r="C144" s="35" t="s">
        <v>173</v>
      </c>
      <c r="D144" s="35" t="s">
        <v>98</v>
      </c>
      <c r="E144" s="76" t="s">
        <v>190</v>
      </c>
      <c r="F144" s="6">
        <v>600</v>
      </c>
      <c r="G144" s="93">
        <f>'[1]приложение 6'!$D$101</f>
        <v>211000</v>
      </c>
      <c r="H144" s="93"/>
    </row>
    <row r="145" spans="1:8" ht="75">
      <c r="A145" s="11" t="s">
        <v>51</v>
      </c>
      <c r="B145" s="84"/>
      <c r="C145" s="35" t="s">
        <v>173</v>
      </c>
      <c r="D145" s="35" t="s">
        <v>98</v>
      </c>
      <c r="E145" s="76" t="s">
        <v>50</v>
      </c>
      <c r="F145" s="6">
        <v>600</v>
      </c>
      <c r="G145" s="102">
        <f>'[1]приложение 6'!$D$105</f>
        <v>322500</v>
      </c>
      <c r="H145" s="102">
        <f>'[1]приложение 6'!$D$105</f>
        <v>322500</v>
      </c>
    </row>
    <row r="146" spans="1:8" ht="120.75" customHeight="1">
      <c r="A146" s="11" t="s">
        <v>209</v>
      </c>
      <c r="B146" s="84"/>
      <c r="C146" s="35" t="s">
        <v>173</v>
      </c>
      <c r="D146" s="35" t="s">
        <v>98</v>
      </c>
      <c r="E146" s="76" t="s">
        <v>59</v>
      </c>
      <c r="F146" s="6">
        <v>600</v>
      </c>
      <c r="G146" s="102">
        <f>'[1]приложение 6'!$D$109</f>
        <v>1449709</v>
      </c>
      <c r="H146" s="102">
        <f>'[1]приложение 6'!$D$109</f>
        <v>1449709</v>
      </c>
    </row>
    <row r="147" spans="1:8" ht="206.25">
      <c r="A147" s="11" t="s">
        <v>54</v>
      </c>
      <c r="B147" s="84"/>
      <c r="C147" s="35" t="s">
        <v>173</v>
      </c>
      <c r="D147" s="35" t="s">
        <v>98</v>
      </c>
      <c r="E147" s="76" t="s">
        <v>60</v>
      </c>
      <c r="F147" s="6">
        <v>600</v>
      </c>
      <c r="G147" s="102">
        <f>'[1]приложение 6'!$E$110</f>
        <v>32091</v>
      </c>
      <c r="H147" s="102">
        <f>'[1]приложение 6'!$E$110</f>
        <v>32091</v>
      </c>
    </row>
    <row r="148" spans="1:8" ht="187.5">
      <c r="A148" s="11" t="s">
        <v>55</v>
      </c>
      <c r="B148" s="84"/>
      <c r="C148" s="35" t="s">
        <v>173</v>
      </c>
      <c r="D148" s="35" t="s">
        <v>98</v>
      </c>
      <c r="E148" s="76" t="s">
        <v>56</v>
      </c>
      <c r="F148" s="6">
        <v>600</v>
      </c>
      <c r="G148" s="98"/>
      <c r="H148" s="98"/>
    </row>
    <row r="149" spans="1:8" ht="168.75">
      <c r="A149" s="11" t="s">
        <v>83</v>
      </c>
      <c r="B149" s="84"/>
      <c r="C149" s="35" t="s">
        <v>173</v>
      </c>
      <c r="D149" s="35" t="s">
        <v>98</v>
      </c>
      <c r="E149" s="76" t="s">
        <v>84</v>
      </c>
      <c r="F149" s="6">
        <v>600</v>
      </c>
      <c r="G149" s="102">
        <v>1871</v>
      </c>
      <c r="H149" s="102">
        <v>1871</v>
      </c>
    </row>
    <row r="150" spans="1:8" ht="187.5">
      <c r="A150" s="11" t="s">
        <v>55</v>
      </c>
      <c r="B150" s="84"/>
      <c r="C150" s="35" t="s">
        <v>173</v>
      </c>
      <c r="D150" s="35" t="s">
        <v>98</v>
      </c>
      <c r="E150" s="76" t="s">
        <v>61</v>
      </c>
      <c r="F150" s="6">
        <v>600</v>
      </c>
      <c r="G150" s="99"/>
      <c r="H150" s="99"/>
    </row>
    <row r="151" spans="1:8" ht="18.75">
      <c r="A151" s="34" t="s">
        <v>210</v>
      </c>
      <c r="B151" s="83"/>
      <c r="C151" s="83">
        <v>10</v>
      </c>
      <c r="D151" s="83" t="s">
        <v>211</v>
      </c>
      <c r="E151" s="68"/>
      <c r="F151" s="15"/>
      <c r="G151" s="91">
        <f>G152+G160+G155+G158</f>
        <v>3987924.5</v>
      </c>
      <c r="H151" s="91">
        <f>H152+H160+H155+H158</f>
        <v>3987924.5</v>
      </c>
    </row>
    <row r="152" spans="1:8" ht="18.75">
      <c r="A152" s="34" t="s">
        <v>212</v>
      </c>
      <c r="B152" s="33"/>
      <c r="C152" s="33">
        <v>10</v>
      </c>
      <c r="D152" s="33" t="s">
        <v>98</v>
      </c>
      <c r="E152" s="68"/>
      <c r="F152" s="15"/>
      <c r="G152" s="92">
        <f>G153+G154</f>
        <v>2070500</v>
      </c>
      <c r="H152" s="92">
        <f>H153+H154</f>
        <v>2070500</v>
      </c>
    </row>
    <row r="153" spans="1:8" ht="56.25">
      <c r="A153" s="20" t="s">
        <v>41</v>
      </c>
      <c r="B153" s="69"/>
      <c r="C153" s="69"/>
      <c r="D153" s="69"/>
      <c r="E153" s="70" t="s">
        <v>42</v>
      </c>
      <c r="F153" s="6">
        <v>300</v>
      </c>
      <c r="G153" s="93">
        <v>2050000</v>
      </c>
      <c r="H153" s="93">
        <v>2050000</v>
      </c>
    </row>
    <row r="154" spans="1:8" ht="56.25">
      <c r="A154" s="57" t="s">
        <v>213</v>
      </c>
      <c r="B154" s="88"/>
      <c r="C154" s="88"/>
      <c r="D154" s="88"/>
      <c r="E154" s="70" t="s">
        <v>42</v>
      </c>
      <c r="F154" s="6">
        <v>200</v>
      </c>
      <c r="G154" s="93">
        <v>20500</v>
      </c>
      <c r="H154" s="93">
        <v>20500</v>
      </c>
    </row>
    <row r="155" spans="1:8" ht="18.75">
      <c r="A155" s="58" t="s">
        <v>214</v>
      </c>
      <c r="B155" s="51"/>
      <c r="C155" s="51">
        <v>10</v>
      </c>
      <c r="D155" s="51" t="s">
        <v>146</v>
      </c>
      <c r="E155" s="68"/>
      <c r="F155" s="15"/>
      <c r="G155" s="91">
        <f>G157+G156</f>
        <v>100000</v>
      </c>
      <c r="H155" s="91">
        <f>H157+H156</f>
        <v>100000</v>
      </c>
    </row>
    <row r="156" spans="1:8" ht="56.25">
      <c r="A156" s="59" t="s">
        <v>215</v>
      </c>
      <c r="B156" s="88"/>
      <c r="C156" s="52">
        <v>10</v>
      </c>
      <c r="D156" s="52" t="s">
        <v>146</v>
      </c>
      <c r="E156" s="73" t="s">
        <v>216</v>
      </c>
      <c r="F156" s="6">
        <v>300</v>
      </c>
      <c r="G156" s="65">
        <v>50000</v>
      </c>
      <c r="H156" s="65">
        <v>50000</v>
      </c>
    </row>
    <row r="157" spans="1:8" ht="112.5">
      <c r="A157" s="60" t="s">
        <v>62</v>
      </c>
      <c r="B157" s="88"/>
      <c r="C157" s="52">
        <v>10</v>
      </c>
      <c r="D157" s="52" t="s">
        <v>146</v>
      </c>
      <c r="E157" s="70" t="s">
        <v>82</v>
      </c>
      <c r="F157" s="6">
        <v>300</v>
      </c>
      <c r="G157" s="65">
        <v>50000</v>
      </c>
      <c r="H157" s="65">
        <v>50000</v>
      </c>
    </row>
    <row r="158" spans="1:8" ht="33" customHeight="1">
      <c r="A158" s="111" t="s">
        <v>162</v>
      </c>
      <c r="B158" s="88"/>
      <c r="C158" s="51">
        <v>10</v>
      </c>
      <c r="D158" s="112" t="s">
        <v>108</v>
      </c>
      <c r="E158" s="113"/>
      <c r="F158" s="114"/>
      <c r="G158" s="115">
        <f>G159</f>
        <v>1725124.5</v>
      </c>
      <c r="H158" s="115">
        <f>H159</f>
        <v>1725124.5</v>
      </c>
    </row>
    <row r="159" spans="1:8" ht="82.5" customHeight="1">
      <c r="A159" s="60" t="s">
        <v>236</v>
      </c>
      <c r="B159" s="88"/>
      <c r="C159" s="52">
        <v>10</v>
      </c>
      <c r="D159" s="110" t="s">
        <v>108</v>
      </c>
      <c r="E159" s="101" t="s">
        <v>237</v>
      </c>
      <c r="F159" s="17">
        <v>400</v>
      </c>
      <c r="G159" s="102">
        <f>'[1]приложение 6'!$D$171</f>
        <v>1725124.5</v>
      </c>
      <c r="H159" s="102">
        <v>1725124.5</v>
      </c>
    </row>
    <row r="160" spans="1:8" ht="18.75">
      <c r="A160" s="53" t="s">
        <v>217</v>
      </c>
      <c r="B160" s="51"/>
      <c r="C160" s="51">
        <v>10</v>
      </c>
      <c r="D160" s="51" t="s">
        <v>119</v>
      </c>
      <c r="E160" s="100"/>
      <c r="F160" s="1"/>
      <c r="G160" s="92">
        <f>G161+G163+G162</f>
        <v>92300</v>
      </c>
      <c r="H160" s="92">
        <f>H161+H163+H162</f>
        <v>92300</v>
      </c>
    </row>
    <row r="161" spans="1:8" ht="56.25">
      <c r="A161" s="45" t="s">
        <v>218</v>
      </c>
      <c r="B161" s="74"/>
      <c r="C161" s="74">
        <v>10</v>
      </c>
      <c r="D161" s="74" t="s">
        <v>119</v>
      </c>
      <c r="E161" s="76" t="s">
        <v>43</v>
      </c>
      <c r="F161" s="2">
        <v>200</v>
      </c>
      <c r="G161" s="93">
        <v>23300</v>
      </c>
      <c r="H161" s="93">
        <v>23300</v>
      </c>
    </row>
    <row r="162" spans="1:8" ht="75">
      <c r="A162" s="10" t="s">
        <v>241</v>
      </c>
      <c r="B162" s="101"/>
      <c r="C162" s="74">
        <v>10</v>
      </c>
      <c r="D162" s="74" t="s">
        <v>119</v>
      </c>
      <c r="E162" s="101" t="s">
        <v>242</v>
      </c>
      <c r="F162" s="17">
        <v>300</v>
      </c>
      <c r="G162" s="102"/>
      <c r="H162" s="102"/>
    </row>
    <row r="163" spans="1:8" ht="75">
      <c r="A163" s="45" t="s">
        <v>219</v>
      </c>
      <c r="B163" s="74"/>
      <c r="C163" s="74">
        <v>10</v>
      </c>
      <c r="D163" s="74" t="s">
        <v>119</v>
      </c>
      <c r="E163" s="70" t="s">
        <v>58</v>
      </c>
      <c r="F163" s="6">
        <v>300</v>
      </c>
      <c r="G163" s="93">
        <f>'[1]приложение 6'!$D$195</f>
        <v>69000</v>
      </c>
      <c r="H163" s="93">
        <f>'[1]приложение 6'!$D$195</f>
        <v>69000</v>
      </c>
    </row>
    <row r="164" spans="1:8" ht="18.75">
      <c r="A164" s="61" t="s">
        <v>220</v>
      </c>
      <c r="B164" s="33"/>
      <c r="C164" s="33">
        <v>11</v>
      </c>
      <c r="D164" s="33" t="s">
        <v>211</v>
      </c>
      <c r="E164" s="68"/>
      <c r="F164" s="1"/>
      <c r="G164" s="92">
        <f>G165</f>
        <v>30000</v>
      </c>
      <c r="H164" s="92">
        <f>H165</f>
        <v>30000</v>
      </c>
    </row>
    <row r="165" spans="1:8" ht="18.75">
      <c r="A165" s="61" t="s">
        <v>165</v>
      </c>
      <c r="B165" s="33"/>
      <c r="C165" s="33">
        <v>11</v>
      </c>
      <c r="D165" s="33" t="s">
        <v>116</v>
      </c>
      <c r="E165" s="70" t="s">
        <v>221</v>
      </c>
      <c r="F165" s="1"/>
      <c r="G165" s="92">
        <f>G166</f>
        <v>30000</v>
      </c>
      <c r="H165" s="92">
        <f>H166</f>
        <v>30000</v>
      </c>
    </row>
    <row r="166" spans="1:8" ht="56.25">
      <c r="A166" s="38" t="s">
        <v>222</v>
      </c>
      <c r="B166" s="74"/>
      <c r="C166" s="74"/>
      <c r="D166" s="74"/>
      <c r="E166" s="70" t="s">
        <v>44</v>
      </c>
      <c r="F166" s="2">
        <v>200</v>
      </c>
      <c r="G166" s="93">
        <v>30000</v>
      </c>
      <c r="H166" s="93">
        <v>30000</v>
      </c>
    </row>
    <row r="167" spans="1:8" ht="15.75">
      <c r="G167" s="91">
        <f>G9+G41+G90+G108</f>
        <v>124558287.41999999</v>
      </c>
      <c r="H167" s="91">
        <f>H9+H41+H90+H108</f>
        <v>81670113.99000001</v>
      </c>
    </row>
    <row r="169" spans="1:8">
      <c r="G169" s="103"/>
    </row>
    <row r="170" spans="1:8">
      <c r="G170" s="103"/>
    </row>
    <row r="171" spans="1:8">
      <c r="G171" s="103"/>
    </row>
    <row r="172" spans="1:8">
      <c r="G172" s="103"/>
    </row>
    <row r="173" spans="1:8">
      <c r="G173" s="103"/>
    </row>
    <row r="174" spans="1:8">
      <c r="G174" s="103"/>
    </row>
    <row r="175" spans="1:8">
      <c r="G175" s="103"/>
    </row>
    <row r="176" spans="1:8">
      <c r="G176" s="103"/>
    </row>
    <row r="177" spans="7:7">
      <c r="G177" s="103"/>
    </row>
    <row r="178" spans="7:7">
      <c r="G178" s="103"/>
    </row>
    <row r="179" spans="7:7">
      <c r="G179" s="103"/>
    </row>
    <row r="180" spans="7:7">
      <c r="G180" s="103"/>
    </row>
    <row r="181" spans="7:7">
      <c r="G181" s="103"/>
    </row>
    <row r="182" spans="7:7">
      <c r="G182" s="103"/>
    </row>
    <row r="183" spans="7:7">
      <c r="G183" s="103"/>
    </row>
    <row r="184" spans="7:7">
      <c r="G184" s="103"/>
    </row>
    <row r="185" spans="7:7">
      <c r="G185" s="103"/>
    </row>
    <row r="186" spans="7:7">
      <c r="G186" s="103"/>
    </row>
    <row r="187" spans="7:7">
      <c r="G187" s="103"/>
    </row>
    <row r="188" spans="7:7">
      <c r="G188" s="103"/>
    </row>
    <row r="189" spans="7:7">
      <c r="G189" s="103"/>
    </row>
    <row r="190" spans="7:7">
      <c r="G190" s="103"/>
    </row>
    <row r="191" spans="7:7">
      <c r="G191" s="103"/>
    </row>
    <row r="192" spans="7:7">
      <c r="G192" s="103"/>
    </row>
    <row r="193" spans="7:7">
      <c r="G193" s="103"/>
    </row>
  </sheetData>
  <mergeCells count="7">
    <mergeCell ref="A4:F5"/>
    <mergeCell ref="A6:F6"/>
    <mergeCell ref="A7:A8"/>
    <mergeCell ref="B7:B8"/>
    <mergeCell ref="D7:D8"/>
    <mergeCell ref="E7:E8"/>
    <mergeCell ref="F7:F8"/>
  </mergeCells>
  <pageMargins left="0.70866141732283472" right="0.70866141732283472" top="0.74803149606299213" bottom="0.59055118110236227" header="0.31496062992125984" footer="0.31496062992125984"/>
  <pageSetup paperSize="9" scale="49" fitToHeight="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8</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Buh_8</dc:creator>
  <cp:lastModifiedBy>zhiborkina</cp:lastModifiedBy>
  <cp:lastPrinted>2021-03-24T06:35:06Z</cp:lastPrinted>
  <dcterms:created xsi:type="dcterms:W3CDTF">2008-10-31T06:19:29Z</dcterms:created>
  <dcterms:modified xsi:type="dcterms:W3CDTF">2021-12-17T12:12:56Z</dcterms:modified>
</cp:coreProperties>
</file>